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R40" i="1"/>
  <c r="O40"/>
  <c r="M45"/>
  <c r="M27"/>
  <c r="F35" l="1"/>
  <c r="E35"/>
  <c r="D35"/>
  <c r="D37" l="1"/>
  <c r="D39" s="1"/>
  <c r="E41" s="1"/>
  <c r="O22" l="1"/>
  <c r="O39" s="1"/>
  <c r="N48" s="1"/>
  <c r="P52"/>
  <c r="N57" s="1"/>
  <c r="N30"/>
</calcChain>
</file>

<file path=xl/sharedStrings.xml><?xml version="1.0" encoding="utf-8"?>
<sst xmlns="http://schemas.openxmlformats.org/spreadsheetml/2006/main" count="81" uniqueCount="45">
  <si>
    <t>Load on Bracing Memembers</t>
  </si>
  <si>
    <t>HZ Bracing</t>
  </si>
  <si>
    <t>VL Bracing</t>
  </si>
  <si>
    <t>Data</t>
  </si>
  <si>
    <t>h1</t>
  </si>
  <si>
    <t>h2</t>
  </si>
  <si>
    <t>B</t>
  </si>
  <si>
    <t>q</t>
  </si>
  <si>
    <t>k</t>
  </si>
  <si>
    <t>ce</t>
  </si>
  <si>
    <t>meter</t>
  </si>
  <si>
    <t>Kg/m2</t>
  </si>
  <si>
    <t>………….</t>
  </si>
  <si>
    <t>spacing  between system</t>
  </si>
  <si>
    <t>spacing  between point of fixation HZ on main system</t>
  </si>
  <si>
    <t xml:space="preserve">L in </t>
  </si>
  <si>
    <t>L out</t>
  </si>
  <si>
    <t>no of Members in sec (1_1)</t>
  </si>
  <si>
    <t xml:space="preserve">Calculations  </t>
  </si>
  <si>
    <t>slope</t>
  </si>
  <si>
    <r>
      <rPr>
        <b/>
        <sz val="14"/>
        <color theme="1"/>
        <rFont val="Times New Roman"/>
        <family val="1"/>
        <scheme val="major"/>
      </rPr>
      <t>H</t>
    </r>
    <r>
      <rPr>
        <b/>
        <sz val="11"/>
        <color theme="1"/>
        <rFont val="Times New Roman"/>
        <family val="1"/>
        <scheme val="major"/>
      </rPr>
      <t>ava</t>
    </r>
  </si>
  <si>
    <r>
      <rPr>
        <b/>
        <sz val="12"/>
        <color theme="1"/>
        <rFont val="Times New Roman"/>
        <family val="1"/>
        <scheme val="major"/>
      </rPr>
      <t>W</t>
    </r>
    <r>
      <rPr>
        <b/>
        <sz val="11"/>
        <color theme="1"/>
        <rFont val="Times New Roman"/>
        <family val="1"/>
        <scheme val="major"/>
      </rPr>
      <t>wl</t>
    </r>
  </si>
  <si>
    <t>Ww(Kg/m)</t>
  </si>
  <si>
    <t>R(Kg)</t>
  </si>
  <si>
    <t>Force in members (Kg)</t>
  </si>
  <si>
    <r>
      <t xml:space="preserve">Tension </t>
    </r>
    <r>
      <rPr>
        <sz val="10"/>
        <color rgb="FFFF0000"/>
        <rFont val="Times New Roman"/>
        <family val="1"/>
        <scheme val="major"/>
      </rPr>
      <t>or</t>
    </r>
    <r>
      <rPr>
        <sz val="10"/>
        <color theme="1"/>
        <rFont val="Times New Roman"/>
        <family val="1"/>
        <scheme val="major"/>
      </rPr>
      <t xml:space="preserve"> comp</t>
    </r>
  </si>
  <si>
    <t>For Member ( 1 )</t>
  </si>
  <si>
    <t>from sec (1_1)</t>
  </si>
  <si>
    <t>angle of VL Bracing</t>
  </si>
  <si>
    <t>Reaction from HZ Bracing</t>
  </si>
  <si>
    <t>Kg</t>
  </si>
  <si>
    <t xml:space="preserve">slope angle </t>
  </si>
  <si>
    <t>Force in Members</t>
  </si>
  <si>
    <r>
      <t xml:space="preserve">Tension </t>
    </r>
    <r>
      <rPr>
        <sz val="11"/>
        <color rgb="FFC00000"/>
        <rFont val="Arial"/>
        <family val="2"/>
        <scheme val="minor"/>
      </rPr>
      <t>or</t>
    </r>
    <r>
      <rPr>
        <sz val="11"/>
        <color theme="1"/>
        <rFont val="Arial"/>
        <family val="2"/>
        <scheme val="minor"/>
      </rPr>
      <t xml:space="preserve"> comp</t>
    </r>
  </si>
  <si>
    <t>from sec (2_2)</t>
  </si>
  <si>
    <t>no of Members in sec (2_2)</t>
  </si>
  <si>
    <t>For Member ( 2 )</t>
  </si>
  <si>
    <t>Bracking force</t>
  </si>
  <si>
    <t xml:space="preserve">For any HZ Member </t>
  </si>
  <si>
    <t>Calculations  (depend on equalibrum equtions at node)</t>
  </si>
  <si>
    <t>L1 ( VL)</t>
  </si>
  <si>
    <t>L2 (HZ)</t>
  </si>
  <si>
    <t xml:space="preserve">no of Members in sec </t>
  </si>
  <si>
    <t>Wheel Load</t>
  </si>
  <si>
    <t>Note:</t>
  </si>
</sst>
</file>

<file path=xl/styles.xml><?xml version="1.0" encoding="utf-8"?>
<styleSheet xmlns="http://schemas.openxmlformats.org/spreadsheetml/2006/main">
  <fonts count="23">
    <font>
      <sz val="11"/>
      <color theme="1"/>
      <name val="Arial"/>
      <family val="2"/>
      <scheme val="minor"/>
    </font>
    <font>
      <b/>
      <sz val="11"/>
      <color theme="0"/>
      <name val="Arial"/>
      <family val="2"/>
      <charset val="178"/>
      <scheme val="minor"/>
    </font>
    <font>
      <sz val="11"/>
      <color theme="1"/>
      <name val="Times New Roman"/>
      <family val="1"/>
      <scheme val="major"/>
    </font>
    <font>
      <sz val="14"/>
      <color theme="1"/>
      <name val="Times New Roman"/>
      <family val="1"/>
      <scheme val="major"/>
    </font>
    <font>
      <b/>
      <sz val="11"/>
      <color theme="0"/>
      <name val="Times New Roman"/>
      <family val="1"/>
      <scheme val="major"/>
    </font>
    <font>
      <sz val="18"/>
      <color theme="1"/>
      <name val="Times New Roman"/>
      <family val="1"/>
      <scheme val="major"/>
    </font>
    <font>
      <b/>
      <sz val="10"/>
      <color theme="0"/>
      <name val="Times New Roman"/>
      <family val="1"/>
      <scheme val="major"/>
    </font>
    <font>
      <sz val="22"/>
      <name val="Times New Roman"/>
      <family val="1"/>
      <scheme val="major"/>
    </font>
    <font>
      <b/>
      <sz val="20"/>
      <color theme="1"/>
      <name val="Times New Roman"/>
      <family val="1"/>
      <scheme val="major"/>
    </font>
    <font>
      <sz val="14"/>
      <color rgb="FFC00000"/>
      <name val="Times New Roman"/>
      <family val="1"/>
      <scheme val="major"/>
    </font>
    <font>
      <sz val="14"/>
      <color theme="0"/>
      <name val="Times New Roman"/>
      <family val="1"/>
      <scheme val="major"/>
    </font>
    <font>
      <sz val="11"/>
      <color theme="0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sz val="20"/>
      <color rgb="FFC00000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sz val="10"/>
      <color theme="1"/>
      <name val="Times New Roman"/>
      <family val="1"/>
      <scheme val="major"/>
    </font>
    <font>
      <sz val="10"/>
      <color rgb="FFFF0000"/>
      <name val="Times New Roman"/>
      <family val="1"/>
      <scheme val="major"/>
    </font>
    <font>
      <b/>
      <i/>
      <sz val="16"/>
      <color theme="1"/>
      <name val="Times New Roman"/>
      <family val="1"/>
      <scheme val="major"/>
    </font>
    <font>
      <sz val="16"/>
      <color theme="1"/>
      <name val="Times New Roman"/>
      <family val="1"/>
      <scheme val="major"/>
    </font>
    <font>
      <sz val="11"/>
      <color rgb="FFC00000"/>
      <name val="Arial"/>
      <family val="2"/>
      <scheme val="minor"/>
    </font>
    <font>
      <sz val="16"/>
      <color rgb="FFC00000"/>
      <name val="Times New Roman"/>
      <family val="1"/>
      <scheme val="major"/>
    </font>
    <font>
      <sz val="9"/>
      <color theme="1"/>
      <name val="Times New Roman"/>
      <family val="1"/>
      <scheme val="major"/>
    </font>
  </fonts>
  <fills count="17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7">
    <xf numFmtId="0" fontId="0" fillId="0" borderId="0" xfId="0"/>
    <xf numFmtId="0" fontId="0" fillId="6" borderId="0" xfId="0" applyFill="1"/>
    <xf numFmtId="0" fontId="0" fillId="6" borderId="0" xfId="0" applyFill="1" applyAlignment="1">
      <alignment horizontal="center"/>
    </xf>
    <xf numFmtId="0" fontId="2" fillId="7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7" fillId="6" borderId="0" xfId="0" applyFont="1" applyFill="1" applyAlignment="1">
      <alignment horizontal="center" vertical="center"/>
    </xf>
    <xf numFmtId="0" fontId="0" fillId="10" borderId="0" xfId="0" applyFill="1"/>
    <xf numFmtId="0" fontId="0" fillId="8" borderId="0" xfId="0" applyFill="1"/>
    <xf numFmtId="0" fontId="0" fillId="9" borderId="0" xfId="0" applyFill="1"/>
    <xf numFmtId="0" fontId="0" fillId="9" borderId="0" xfId="0" applyFill="1" applyAlignment="1">
      <alignment horizontal="center"/>
    </xf>
    <xf numFmtId="0" fontId="8" fillId="12" borderId="0" xfId="0" applyFont="1" applyFill="1" applyAlignment="1">
      <alignment horizontal="center" vertic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5" fillId="6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13" borderId="0" xfId="0" applyFont="1" applyFill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10" fillId="13" borderId="0" xfId="0" applyFont="1" applyFill="1" applyAlignment="1">
      <alignment horizontal="center" vertical="center"/>
    </xf>
    <xf numFmtId="0" fontId="6" fillId="13" borderId="0" xfId="0" applyFont="1" applyFill="1" applyAlignment="1">
      <alignment horizontal="center" vertical="center" wrapText="1"/>
    </xf>
    <xf numFmtId="0" fontId="11" fillId="13" borderId="0" xfId="0" applyFont="1" applyFill="1" applyAlignment="1">
      <alignment horizontal="center"/>
    </xf>
    <xf numFmtId="0" fontId="0" fillId="10" borderId="0" xfId="0" applyFill="1" applyAlignment="1">
      <alignment horizontal="center"/>
    </xf>
    <xf numFmtId="0" fontId="13" fillId="3" borderId="0" xfId="0" applyFont="1" applyFill="1" applyAlignment="1">
      <alignment horizontal="center" vertical="center"/>
    </xf>
    <xf numFmtId="0" fontId="0" fillId="0" borderId="0" xfId="0" applyFill="1"/>
    <xf numFmtId="0" fontId="0" fillId="4" borderId="0" xfId="0" applyFill="1"/>
    <xf numFmtId="0" fontId="0" fillId="5" borderId="0" xfId="0" applyFill="1"/>
    <xf numFmtId="0" fontId="12" fillId="8" borderId="1" xfId="1" applyFont="1" applyFill="1" applyAlignment="1">
      <alignment horizontal="center" vertical="center"/>
    </xf>
    <xf numFmtId="0" fontId="15" fillId="8" borderId="1" xfId="1" applyFont="1" applyFill="1" applyAlignment="1">
      <alignment horizontal="center" vertical="center"/>
    </xf>
    <xf numFmtId="0" fontId="1" fillId="8" borderId="1" xfId="1" applyFill="1" applyAlignment="1">
      <alignment horizontal="center" vertical="center"/>
    </xf>
    <xf numFmtId="0" fontId="1" fillId="8" borderId="1" xfId="1" applyFill="1" applyAlignment="1">
      <alignment horizontal="center"/>
    </xf>
    <xf numFmtId="0" fontId="16" fillId="0" borderId="0" xfId="0" applyFont="1" applyAlignment="1">
      <alignment horizontal="center" wrapText="1"/>
    </xf>
    <xf numFmtId="0" fontId="0" fillId="0" borderId="0" xfId="0" applyFill="1" applyAlignment="1"/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0" fontId="4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0" fillId="16" borderId="0" xfId="0" applyFill="1" applyAlignment="1">
      <alignment horizontal="center"/>
    </xf>
    <xf numFmtId="0" fontId="0" fillId="11" borderId="0" xfId="0" applyFill="1"/>
    <xf numFmtId="0" fontId="3" fillId="4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18" fillId="14" borderId="0" xfId="0" applyFont="1" applyFill="1" applyAlignment="1">
      <alignment horizontal="center" vertical="center"/>
    </xf>
    <xf numFmtId="0" fontId="19" fillId="6" borderId="0" xfId="0" applyFont="1" applyFill="1" applyAlignment="1">
      <alignment horizontal="center" vertical="center"/>
    </xf>
    <xf numFmtId="0" fontId="16" fillId="15" borderId="0" xfId="0" applyFont="1" applyFill="1" applyAlignment="1">
      <alignment horizontal="center" wrapText="1"/>
    </xf>
    <xf numFmtId="0" fontId="2" fillId="5" borderId="0" xfId="0" applyFont="1" applyFill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2" fillId="8" borderId="0" xfId="0" applyFont="1" applyFill="1" applyAlignment="1">
      <alignment horizontal="center" vertical="center"/>
    </xf>
    <xf numFmtId="0" fontId="10" fillId="11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1" fillId="3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2" fillId="3" borderId="0" xfId="0" applyFont="1" applyFill="1" applyAlignment="1">
      <alignment horizontal="center"/>
    </xf>
    <xf numFmtId="0" fontId="0" fillId="0" borderId="0" xfId="0" applyFill="1" applyAlignment="1">
      <alignment horizontal="center" vertical="center"/>
    </xf>
  </cellXfs>
  <cellStyles count="2">
    <cellStyle name="Check Cell" xfId="1" builtinId="2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428625</xdr:colOff>
      <xdr:row>9</xdr:row>
      <xdr:rowOff>104775</xdr:rowOff>
    </xdr:from>
    <xdr:to>
      <xdr:col>6</xdr:col>
      <xdr:colOff>390525</xdr:colOff>
      <xdr:row>11</xdr:row>
      <xdr:rowOff>114300</xdr:rowOff>
    </xdr:to>
    <xdr:sp macro="" textlink="">
      <xdr:nvSpPr>
        <xdr:cNvPr id="2" name="Rectangle 1"/>
        <xdr:cNvSpPr/>
      </xdr:nvSpPr>
      <xdr:spPr>
        <a:xfrm>
          <a:off x="1800225" y="1733550"/>
          <a:ext cx="2705100" cy="37147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/>
          <a:endParaRPr lang="ar-EG" sz="1100"/>
        </a:p>
      </xdr:txBody>
    </xdr:sp>
    <xdr:clientData/>
  </xdr:twoCellAnchor>
  <xdr:twoCellAnchor>
    <xdr:from>
      <xdr:col>2</xdr:col>
      <xdr:colOff>438150</xdr:colOff>
      <xdr:row>9</xdr:row>
      <xdr:rowOff>104775</xdr:rowOff>
    </xdr:from>
    <xdr:to>
      <xdr:col>4</xdr:col>
      <xdr:colOff>47625</xdr:colOff>
      <xdr:row>11</xdr:row>
      <xdr:rowOff>104775</xdr:rowOff>
    </xdr:to>
    <xdr:sp macro="" textlink="">
      <xdr:nvSpPr>
        <xdr:cNvPr id="7" name="Rectangle 6"/>
        <xdr:cNvSpPr/>
      </xdr:nvSpPr>
      <xdr:spPr>
        <a:xfrm>
          <a:off x="1809750" y="1733550"/>
          <a:ext cx="981075" cy="361950"/>
        </a:xfrm>
        <a:prstGeom prst="rect">
          <a:avLst/>
        </a:prstGeom>
        <a:noFill/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/>
          <a:endParaRPr lang="ar-EG" sz="1100"/>
        </a:p>
      </xdr:txBody>
    </xdr:sp>
    <xdr:clientData/>
  </xdr:twoCellAnchor>
  <xdr:twoCellAnchor>
    <xdr:from>
      <xdr:col>4</xdr:col>
      <xdr:colOff>47625</xdr:colOff>
      <xdr:row>9</xdr:row>
      <xdr:rowOff>104775</xdr:rowOff>
    </xdr:from>
    <xdr:to>
      <xdr:col>5</xdr:col>
      <xdr:colOff>342900</xdr:colOff>
      <xdr:row>11</xdr:row>
      <xdr:rowOff>104775</xdr:rowOff>
    </xdr:to>
    <xdr:sp macro="" textlink="">
      <xdr:nvSpPr>
        <xdr:cNvPr id="8" name="Rectangle 7"/>
        <xdr:cNvSpPr/>
      </xdr:nvSpPr>
      <xdr:spPr>
        <a:xfrm>
          <a:off x="2790825" y="1733550"/>
          <a:ext cx="981075" cy="361950"/>
        </a:xfrm>
        <a:prstGeom prst="rect">
          <a:avLst/>
        </a:prstGeom>
        <a:noFill/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/>
          <a:endParaRPr lang="ar-EG" sz="1100"/>
        </a:p>
      </xdr:txBody>
    </xdr:sp>
    <xdr:clientData/>
  </xdr:twoCellAnchor>
  <xdr:twoCellAnchor>
    <xdr:from>
      <xdr:col>2</xdr:col>
      <xdr:colOff>335011</xdr:colOff>
      <xdr:row>7</xdr:row>
      <xdr:rowOff>155064</xdr:rowOff>
    </xdr:from>
    <xdr:to>
      <xdr:col>2</xdr:col>
      <xdr:colOff>609209</xdr:colOff>
      <xdr:row>9</xdr:row>
      <xdr:rowOff>44428</xdr:rowOff>
    </xdr:to>
    <xdr:sp macro="" textlink="">
      <xdr:nvSpPr>
        <xdr:cNvPr id="10" name="Freeform 9"/>
        <xdr:cNvSpPr/>
      </xdr:nvSpPr>
      <xdr:spPr>
        <a:xfrm rot="19003233">
          <a:off x="1706611" y="1421889"/>
          <a:ext cx="274198" cy="251314"/>
        </a:xfrm>
        <a:custGeom>
          <a:avLst/>
          <a:gdLst>
            <a:gd name="connsiteX0" fmla="*/ 0 w 171070"/>
            <a:gd name="connsiteY0" fmla="*/ 172800 h 172800"/>
            <a:gd name="connsiteX1" fmla="*/ 0 w 171070"/>
            <a:gd name="connsiteY1" fmla="*/ 0 h 172800"/>
            <a:gd name="connsiteX2" fmla="*/ 171070 w 171070"/>
            <a:gd name="connsiteY2" fmla="*/ 172800 h 172800"/>
            <a:gd name="connsiteX3" fmla="*/ 0 w 171070"/>
            <a:gd name="connsiteY3" fmla="*/ 172800 h 172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71070" h="172800">
              <a:moveTo>
                <a:pt x="0" y="172800"/>
              </a:moveTo>
              <a:lnTo>
                <a:pt x="0" y="0"/>
              </a:lnTo>
              <a:lnTo>
                <a:pt x="171070" y="172800"/>
              </a:lnTo>
              <a:lnTo>
                <a:pt x="0" y="172800"/>
              </a:lnTo>
              <a:close/>
            </a:path>
          </a:pathLst>
        </a:cu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/>
          <a:endParaRPr lang="ar-EG" sz="1100"/>
        </a:p>
      </xdr:txBody>
    </xdr:sp>
    <xdr:clientData/>
  </xdr:twoCellAnchor>
  <xdr:twoCellAnchor>
    <xdr:from>
      <xdr:col>6</xdr:col>
      <xdr:colOff>228930</xdr:colOff>
      <xdr:row>7</xdr:row>
      <xdr:rowOff>144587</xdr:rowOff>
    </xdr:from>
    <xdr:to>
      <xdr:col>6</xdr:col>
      <xdr:colOff>504496</xdr:colOff>
      <xdr:row>9</xdr:row>
      <xdr:rowOff>45913</xdr:rowOff>
    </xdr:to>
    <xdr:sp macro="" textlink="">
      <xdr:nvSpPr>
        <xdr:cNvPr id="11" name="Freeform 10"/>
        <xdr:cNvSpPr/>
      </xdr:nvSpPr>
      <xdr:spPr>
        <a:xfrm rot="18892471">
          <a:off x="4349875" y="1405267"/>
          <a:ext cx="263276" cy="275566"/>
        </a:xfrm>
        <a:custGeom>
          <a:avLst/>
          <a:gdLst>
            <a:gd name="connsiteX0" fmla="*/ 0 w 182278"/>
            <a:gd name="connsiteY0" fmla="*/ 194922 h 194922"/>
            <a:gd name="connsiteX1" fmla="*/ 0 w 182278"/>
            <a:gd name="connsiteY1" fmla="*/ 0 h 194922"/>
            <a:gd name="connsiteX2" fmla="*/ 182278 w 182278"/>
            <a:gd name="connsiteY2" fmla="*/ 194922 h 194922"/>
            <a:gd name="connsiteX3" fmla="*/ 0 w 182278"/>
            <a:gd name="connsiteY3" fmla="*/ 194922 h 19492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182278" h="194922">
              <a:moveTo>
                <a:pt x="0" y="194922"/>
              </a:moveTo>
              <a:lnTo>
                <a:pt x="0" y="0"/>
              </a:lnTo>
              <a:lnTo>
                <a:pt x="182278" y="194922"/>
              </a:lnTo>
              <a:lnTo>
                <a:pt x="0" y="194922"/>
              </a:lnTo>
              <a:close/>
            </a:path>
          </a:pathLst>
        </a:cu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/>
          <a:endParaRPr lang="ar-EG" sz="1100"/>
        </a:p>
      </xdr:txBody>
    </xdr:sp>
    <xdr:clientData/>
  </xdr:twoCellAnchor>
  <xdr:twoCellAnchor>
    <xdr:from>
      <xdr:col>2</xdr:col>
      <xdr:colOff>428625</xdr:colOff>
      <xdr:row>9</xdr:row>
      <xdr:rowOff>123825</xdr:rowOff>
    </xdr:from>
    <xdr:to>
      <xdr:col>4</xdr:col>
      <xdr:colOff>38100</xdr:colOff>
      <xdr:row>11</xdr:row>
      <xdr:rowOff>114300</xdr:rowOff>
    </xdr:to>
    <xdr:cxnSp macro="">
      <xdr:nvCxnSpPr>
        <xdr:cNvPr id="13" name="Straight Connector 12"/>
        <xdr:cNvCxnSpPr/>
      </xdr:nvCxnSpPr>
      <xdr:spPr>
        <a:xfrm>
          <a:off x="1800225" y="1752600"/>
          <a:ext cx="981075" cy="352425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419100</xdr:colOff>
      <xdr:row>9</xdr:row>
      <xdr:rowOff>114300</xdr:rowOff>
    </xdr:from>
    <xdr:to>
      <xdr:col>4</xdr:col>
      <xdr:colOff>47625</xdr:colOff>
      <xdr:row>11</xdr:row>
      <xdr:rowOff>114300</xdr:rowOff>
    </xdr:to>
    <xdr:cxnSp macro="">
      <xdr:nvCxnSpPr>
        <xdr:cNvPr id="15" name="Straight Connector 14"/>
        <xdr:cNvCxnSpPr/>
      </xdr:nvCxnSpPr>
      <xdr:spPr>
        <a:xfrm flipV="1">
          <a:off x="1790700" y="1743075"/>
          <a:ext cx="1000125" cy="36195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85725</xdr:colOff>
      <xdr:row>9</xdr:row>
      <xdr:rowOff>133350</xdr:rowOff>
    </xdr:from>
    <xdr:to>
      <xdr:col>5</xdr:col>
      <xdr:colOff>352425</xdr:colOff>
      <xdr:row>11</xdr:row>
      <xdr:rowOff>114300</xdr:rowOff>
    </xdr:to>
    <xdr:cxnSp macro="">
      <xdr:nvCxnSpPr>
        <xdr:cNvPr id="17" name="Straight Connector 16"/>
        <xdr:cNvCxnSpPr/>
      </xdr:nvCxnSpPr>
      <xdr:spPr>
        <a:xfrm>
          <a:off x="2828925" y="1762125"/>
          <a:ext cx="952500" cy="34290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76200</xdr:colOff>
      <xdr:row>9</xdr:row>
      <xdr:rowOff>123826</xdr:rowOff>
    </xdr:from>
    <xdr:to>
      <xdr:col>5</xdr:col>
      <xdr:colOff>371475</xdr:colOff>
      <xdr:row>11</xdr:row>
      <xdr:rowOff>95250</xdr:rowOff>
    </xdr:to>
    <xdr:cxnSp macro="">
      <xdr:nvCxnSpPr>
        <xdr:cNvPr id="19" name="Straight Connector 18"/>
        <xdr:cNvCxnSpPr/>
      </xdr:nvCxnSpPr>
      <xdr:spPr>
        <a:xfrm flipV="1">
          <a:off x="2819400" y="1752601"/>
          <a:ext cx="981075" cy="333374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390525</xdr:colOff>
      <xdr:row>9</xdr:row>
      <xdr:rowOff>123825</xdr:rowOff>
    </xdr:from>
    <xdr:to>
      <xdr:col>6</xdr:col>
      <xdr:colOff>381000</xdr:colOff>
      <xdr:row>11</xdr:row>
      <xdr:rowOff>114300</xdr:rowOff>
    </xdr:to>
    <xdr:cxnSp macro="">
      <xdr:nvCxnSpPr>
        <xdr:cNvPr id="21" name="Straight Connector 20"/>
        <xdr:cNvCxnSpPr/>
      </xdr:nvCxnSpPr>
      <xdr:spPr>
        <a:xfrm>
          <a:off x="3819525" y="1752600"/>
          <a:ext cx="676275" cy="352425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371475</xdr:colOff>
      <xdr:row>9</xdr:row>
      <xdr:rowOff>123825</xdr:rowOff>
    </xdr:from>
    <xdr:to>
      <xdr:col>6</xdr:col>
      <xdr:colOff>409575</xdr:colOff>
      <xdr:row>11</xdr:row>
      <xdr:rowOff>123825</xdr:rowOff>
    </xdr:to>
    <xdr:cxnSp macro="">
      <xdr:nvCxnSpPr>
        <xdr:cNvPr id="23" name="Straight Connector 22"/>
        <xdr:cNvCxnSpPr/>
      </xdr:nvCxnSpPr>
      <xdr:spPr>
        <a:xfrm rot="10800000" flipV="1">
          <a:off x="3800475" y="1752600"/>
          <a:ext cx="723900" cy="36195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447675</xdr:colOff>
      <xdr:row>8</xdr:row>
      <xdr:rowOff>152400</xdr:rowOff>
    </xdr:from>
    <xdr:to>
      <xdr:col>6</xdr:col>
      <xdr:colOff>352425</xdr:colOff>
      <xdr:row>8</xdr:row>
      <xdr:rowOff>161925</xdr:rowOff>
    </xdr:to>
    <xdr:cxnSp macro="">
      <xdr:nvCxnSpPr>
        <xdr:cNvPr id="25" name="Straight Connector 24"/>
        <xdr:cNvCxnSpPr/>
      </xdr:nvCxnSpPr>
      <xdr:spPr>
        <a:xfrm>
          <a:off x="1819275" y="1600200"/>
          <a:ext cx="2647950" cy="9525"/>
        </a:xfrm>
        <a:prstGeom prst="line">
          <a:avLst/>
        </a:prstGeom>
        <a:ln>
          <a:solidFill>
            <a:sysClr val="windowText" lastClr="000000"/>
          </a:solidFill>
        </a:ln>
        <a:effectLst>
          <a:innerShdw blurRad="63500" dist="50800" dir="13500000">
            <a:prstClr val="black">
              <a:alpha val="50000"/>
            </a:prstClr>
          </a:inn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552450</xdr:colOff>
      <xdr:row>8</xdr:row>
      <xdr:rowOff>95250</xdr:rowOff>
    </xdr:from>
    <xdr:to>
      <xdr:col>5</xdr:col>
      <xdr:colOff>38100</xdr:colOff>
      <xdr:row>9</xdr:row>
      <xdr:rowOff>9525</xdr:rowOff>
    </xdr:to>
    <xdr:sp macro="" textlink="">
      <xdr:nvSpPr>
        <xdr:cNvPr id="26" name="TextBox 25"/>
        <xdr:cNvSpPr txBox="1"/>
      </xdr:nvSpPr>
      <xdr:spPr>
        <a:xfrm>
          <a:off x="2609850" y="1543050"/>
          <a:ext cx="857250" cy="95250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ctr"/>
        <a:lstStyle/>
        <a:p>
          <a:pPr algn="ctr"/>
          <a:r>
            <a:rPr lang="en-US" sz="1100"/>
            <a:t>B</a:t>
          </a:r>
          <a:endParaRPr lang="ar-EG" sz="1100"/>
        </a:p>
      </xdr:txBody>
    </xdr:sp>
    <xdr:clientData/>
  </xdr:twoCellAnchor>
  <xdr:twoCellAnchor>
    <xdr:from>
      <xdr:col>2</xdr:col>
      <xdr:colOff>409575</xdr:colOff>
      <xdr:row>6</xdr:row>
      <xdr:rowOff>161925</xdr:rowOff>
    </xdr:from>
    <xdr:to>
      <xdr:col>2</xdr:col>
      <xdr:colOff>504825</xdr:colOff>
      <xdr:row>8</xdr:row>
      <xdr:rowOff>57150</xdr:rowOff>
    </xdr:to>
    <xdr:sp macro="" textlink="">
      <xdr:nvSpPr>
        <xdr:cNvPr id="27" name="Down Arrow 26"/>
        <xdr:cNvSpPr/>
      </xdr:nvSpPr>
      <xdr:spPr>
        <a:xfrm>
          <a:off x="1781175" y="1247775"/>
          <a:ext cx="95250" cy="257175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/>
          <a:endParaRPr lang="ar-EG" sz="1100"/>
        </a:p>
      </xdr:txBody>
    </xdr:sp>
    <xdr:clientData/>
  </xdr:twoCellAnchor>
  <xdr:twoCellAnchor>
    <xdr:from>
      <xdr:col>2</xdr:col>
      <xdr:colOff>533400</xdr:colOff>
      <xdr:row>6</xdr:row>
      <xdr:rowOff>76200</xdr:rowOff>
    </xdr:from>
    <xdr:to>
      <xdr:col>3</xdr:col>
      <xdr:colOff>266700</xdr:colOff>
      <xdr:row>7</xdr:row>
      <xdr:rowOff>104776</xdr:rowOff>
    </xdr:to>
    <xdr:sp macro="" textlink="">
      <xdr:nvSpPr>
        <xdr:cNvPr id="32" name="TextBox 31"/>
        <xdr:cNvSpPr txBox="1"/>
      </xdr:nvSpPr>
      <xdr:spPr>
        <a:xfrm>
          <a:off x="1905000" y="1162050"/>
          <a:ext cx="419100" cy="209551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ctr"/>
        <a:lstStyle/>
        <a:p>
          <a:pPr algn="ctr"/>
          <a:r>
            <a:rPr lang="en-US" sz="1400" b="1"/>
            <a:t>R</a:t>
          </a:r>
          <a:endParaRPr lang="ar-EG" sz="1400" b="1"/>
        </a:p>
      </xdr:txBody>
    </xdr:sp>
    <xdr:clientData/>
  </xdr:twoCellAnchor>
  <xdr:twoCellAnchor>
    <xdr:from>
      <xdr:col>2</xdr:col>
      <xdr:colOff>447675</xdr:colOff>
      <xdr:row>8</xdr:row>
      <xdr:rowOff>85724</xdr:rowOff>
    </xdr:from>
    <xdr:to>
      <xdr:col>2</xdr:col>
      <xdr:colOff>458444</xdr:colOff>
      <xdr:row>9</xdr:row>
      <xdr:rowOff>104240</xdr:rowOff>
    </xdr:to>
    <xdr:cxnSp macro="">
      <xdr:nvCxnSpPr>
        <xdr:cNvPr id="34" name="Straight Connector 33"/>
        <xdr:cNvCxnSpPr>
          <a:endCxn id="10" idx="0"/>
        </xdr:cNvCxnSpPr>
      </xdr:nvCxnSpPr>
      <xdr:spPr>
        <a:xfrm rot="16200000" flipH="1">
          <a:off x="1724914" y="1627885"/>
          <a:ext cx="199491" cy="10769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371475</xdr:colOff>
      <xdr:row>8</xdr:row>
      <xdr:rowOff>85724</xdr:rowOff>
    </xdr:from>
    <xdr:to>
      <xdr:col>6</xdr:col>
      <xdr:colOff>382244</xdr:colOff>
      <xdr:row>9</xdr:row>
      <xdr:rowOff>104240</xdr:rowOff>
    </xdr:to>
    <xdr:cxnSp macro="">
      <xdr:nvCxnSpPr>
        <xdr:cNvPr id="35" name="Straight Connector 34"/>
        <xdr:cNvCxnSpPr/>
      </xdr:nvCxnSpPr>
      <xdr:spPr>
        <a:xfrm rot="16200000" flipH="1">
          <a:off x="4391914" y="1627885"/>
          <a:ext cx="199491" cy="10769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65881</xdr:colOff>
      <xdr:row>8</xdr:row>
      <xdr:rowOff>29369</xdr:rowOff>
    </xdr:from>
    <xdr:to>
      <xdr:col>3</xdr:col>
      <xdr:colOff>67469</xdr:colOff>
      <xdr:row>12</xdr:row>
      <xdr:rowOff>124619</xdr:rowOff>
    </xdr:to>
    <xdr:cxnSp macro="">
      <xdr:nvCxnSpPr>
        <xdr:cNvPr id="40" name="Straight Connector 39"/>
        <xdr:cNvCxnSpPr/>
      </xdr:nvCxnSpPr>
      <xdr:spPr>
        <a:xfrm rot="5400000">
          <a:off x="1714500" y="1885950"/>
          <a:ext cx="819150" cy="1588"/>
        </a:xfrm>
        <a:prstGeom prst="line">
          <a:avLst/>
        </a:prstGeom>
        <a:ln>
          <a:solidFill>
            <a:sysClr val="windowText" lastClr="000000"/>
          </a:solidFill>
        </a:ln>
        <a:effectLst>
          <a:glow rad="101600">
            <a:schemeClr val="accent2">
              <a:satMod val="175000"/>
              <a:alpha val="40000"/>
            </a:schemeClr>
          </a:glo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504825</xdr:colOff>
      <xdr:row>11</xdr:row>
      <xdr:rowOff>152400</xdr:rowOff>
    </xdr:from>
    <xdr:to>
      <xdr:col>2</xdr:col>
      <xdr:colOff>600075</xdr:colOff>
      <xdr:row>14</xdr:row>
      <xdr:rowOff>9525</xdr:rowOff>
    </xdr:to>
    <xdr:sp macro="" textlink="">
      <xdr:nvSpPr>
        <xdr:cNvPr id="41" name="TextBox 40"/>
        <xdr:cNvSpPr txBox="1"/>
      </xdr:nvSpPr>
      <xdr:spPr>
        <a:xfrm>
          <a:off x="1190625" y="2143125"/>
          <a:ext cx="781050" cy="400050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t"/>
        <a:lstStyle/>
        <a:p>
          <a:pPr algn="r"/>
          <a:r>
            <a:rPr lang="en-US" sz="1400" b="1">
              <a:solidFill>
                <a:sysClr val="windowText" lastClr="000000"/>
              </a:solidFill>
              <a:cs typeface="+mj-cs"/>
            </a:rPr>
            <a:t>Sec 1-1</a:t>
          </a:r>
        </a:p>
        <a:p>
          <a:pPr algn="r"/>
          <a:endParaRPr lang="ar-EG" sz="1100"/>
        </a:p>
      </xdr:txBody>
    </xdr:sp>
    <xdr:clientData/>
  </xdr:twoCellAnchor>
  <xdr:twoCellAnchor>
    <xdr:from>
      <xdr:col>12</xdr:col>
      <xdr:colOff>495300</xdr:colOff>
      <xdr:row>6</xdr:row>
      <xdr:rowOff>123825</xdr:rowOff>
    </xdr:from>
    <xdr:to>
      <xdr:col>14</xdr:col>
      <xdr:colOff>409575</xdr:colOff>
      <xdr:row>14</xdr:row>
      <xdr:rowOff>161925</xdr:rowOff>
    </xdr:to>
    <xdr:sp macro="" textlink="">
      <xdr:nvSpPr>
        <xdr:cNvPr id="77" name="Rectangle 76"/>
        <xdr:cNvSpPr/>
      </xdr:nvSpPr>
      <xdr:spPr>
        <a:xfrm>
          <a:off x="8724900" y="1209675"/>
          <a:ext cx="1285875" cy="14859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/>
          <a:endParaRPr lang="ar-EG" sz="1100"/>
        </a:p>
      </xdr:txBody>
    </xdr:sp>
    <xdr:clientData/>
  </xdr:twoCellAnchor>
  <xdr:twoCellAnchor>
    <xdr:from>
      <xdr:col>12</xdr:col>
      <xdr:colOff>495300</xdr:colOff>
      <xdr:row>6</xdr:row>
      <xdr:rowOff>123825</xdr:rowOff>
    </xdr:from>
    <xdr:to>
      <xdr:col>14</xdr:col>
      <xdr:colOff>409575</xdr:colOff>
      <xdr:row>9</xdr:row>
      <xdr:rowOff>123825</xdr:rowOff>
    </xdr:to>
    <xdr:sp macro="" textlink="">
      <xdr:nvSpPr>
        <xdr:cNvPr id="78" name="Rectangle 77"/>
        <xdr:cNvSpPr/>
      </xdr:nvSpPr>
      <xdr:spPr>
        <a:xfrm>
          <a:off x="8724900" y="1209675"/>
          <a:ext cx="1285875" cy="54292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/>
          <a:endParaRPr lang="ar-EG" sz="1100"/>
        </a:p>
      </xdr:txBody>
    </xdr:sp>
    <xdr:clientData/>
  </xdr:twoCellAnchor>
  <xdr:twoCellAnchor>
    <xdr:from>
      <xdr:col>12</xdr:col>
      <xdr:colOff>523876</xdr:colOff>
      <xdr:row>9</xdr:row>
      <xdr:rowOff>114300</xdr:rowOff>
    </xdr:from>
    <xdr:to>
      <xdr:col>14</xdr:col>
      <xdr:colOff>438151</xdr:colOff>
      <xdr:row>15</xdr:row>
      <xdr:rowOff>0</xdr:rowOff>
    </xdr:to>
    <xdr:cxnSp macro="">
      <xdr:nvCxnSpPr>
        <xdr:cNvPr id="80" name="Straight Connector 79"/>
        <xdr:cNvCxnSpPr/>
      </xdr:nvCxnSpPr>
      <xdr:spPr>
        <a:xfrm rot="10800000" flipV="1">
          <a:off x="8753476" y="1743075"/>
          <a:ext cx="1285875" cy="971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504825</xdr:colOff>
      <xdr:row>9</xdr:row>
      <xdr:rowOff>142875</xdr:rowOff>
    </xdr:from>
    <xdr:to>
      <xdr:col>14</xdr:col>
      <xdr:colOff>409575</xdr:colOff>
      <xdr:row>14</xdr:row>
      <xdr:rowOff>152400</xdr:rowOff>
    </xdr:to>
    <xdr:cxnSp macro="">
      <xdr:nvCxnSpPr>
        <xdr:cNvPr id="82" name="Straight Connector 81"/>
        <xdr:cNvCxnSpPr/>
      </xdr:nvCxnSpPr>
      <xdr:spPr>
        <a:xfrm>
          <a:off x="8734425" y="1771650"/>
          <a:ext cx="1276350" cy="914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514350</xdr:colOff>
      <xdr:row>6</xdr:row>
      <xdr:rowOff>142875</xdr:rowOff>
    </xdr:from>
    <xdr:to>
      <xdr:col>13</xdr:col>
      <xdr:colOff>452438</xdr:colOff>
      <xdr:row>9</xdr:row>
      <xdr:rowOff>123825</xdr:rowOff>
    </xdr:to>
    <xdr:cxnSp macro="">
      <xdr:nvCxnSpPr>
        <xdr:cNvPr id="84" name="Straight Connector 83"/>
        <xdr:cNvCxnSpPr>
          <a:stCxn id="78" idx="2"/>
        </xdr:cNvCxnSpPr>
      </xdr:nvCxnSpPr>
      <xdr:spPr>
        <a:xfrm rot="5400000" flipH="1">
          <a:off x="8793956" y="1178719"/>
          <a:ext cx="523875" cy="6238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452437</xdr:colOff>
      <xdr:row>6</xdr:row>
      <xdr:rowOff>142875</xdr:rowOff>
    </xdr:from>
    <xdr:to>
      <xdr:col>14</xdr:col>
      <xdr:colOff>390524</xdr:colOff>
      <xdr:row>9</xdr:row>
      <xdr:rowOff>123825</xdr:rowOff>
    </xdr:to>
    <xdr:cxnSp macro="">
      <xdr:nvCxnSpPr>
        <xdr:cNvPr id="86" name="Straight Connector 85"/>
        <xdr:cNvCxnSpPr>
          <a:stCxn id="78" idx="2"/>
        </xdr:cNvCxnSpPr>
      </xdr:nvCxnSpPr>
      <xdr:spPr>
        <a:xfrm rot="5400000" flipH="1" flipV="1">
          <a:off x="9417843" y="1178719"/>
          <a:ext cx="523875" cy="62388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600076</xdr:colOff>
      <xdr:row>7</xdr:row>
      <xdr:rowOff>57151</xdr:rowOff>
    </xdr:from>
    <xdr:to>
      <xdr:col>15</xdr:col>
      <xdr:colOff>609603</xdr:colOff>
      <xdr:row>7</xdr:row>
      <xdr:rowOff>68264</xdr:rowOff>
    </xdr:to>
    <xdr:cxnSp macro="">
      <xdr:nvCxnSpPr>
        <xdr:cNvPr id="88" name="Straight Connector 87"/>
        <xdr:cNvCxnSpPr/>
      </xdr:nvCxnSpPr>
      <xdr:spPr>
        <a:xfrm rot="10800000">
          <a:off x="7458076" y="1323976"/>
          <a:ext cx="3438527" cy="1111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590550</xdr:colOff>
      <xdr:row>10</xdr:row>
      <xdr:rowOff>133349</xdr:rowOff>
    </xdr:from>
    <xdr:to>
      <xdr:col>15</xdr:col>
      <xdr:colOff>609600</xdr:colOff>
      <xdr:row>10</xdr:row>
      <xdr:rowOff>142874</xdr:rowOff>
    </xdr:to>
    <xdr:cxnSp macro="">
      <xdr:nvCxnSpPr>
        <xdr:cNvPr id="90" name="Straight Connector 89"/>
        <xdr:cNvCxnSpPr/>
      </xdr:nvCxnSpPr>
      <xdr:spPr>
        <a:xfrm rot="10800000" flipV="1">
          <a:off x="7448550" y="1943099"/>
          <a:ext cx="344805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152400</xdr:colOff>
      <xdr:row>6</xdr:row>
      <xdr:rowOff>85725</xdr:rowOff>
    </xdr:from>
    <xdr:to>
      <xdr:col>12</xdr:col>
      <xdr:colOff>409575</xdr:colOff>
      <xdr:row>6</xdr:row>
      <xdr:rowOff>142875</xdr:rowOff>
    </xdr:to>
    <xdr:sp macro="" textlink="">
      <xdr:nvSpPr>
        <xdr:cNvPr id="92" name="Right Arrow 91"/>
        <xdr:cNvSpPr/>
      </xdr:nvSpPr>
      <xdr:spPr>
        <a:xfrm>
          <a:off x="8382000" y="1171575"/>
          <a:ext cx="257175" cy="571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/>
          <a:endParaRPr lang="ar-EG" sz="1100"/>
        </a:p>
      </xdr:txBody>
    </xdr:sp>
    <xdr:clientData/>
  </xdr:twoCellAnchor>
  <xdr:twoCellAnchor>
    <xdr:from>
      <xdr:col>12</xdr:col>
      <xdr:colOff>209550</xdr:colOff>
      <xdr:row>9</xdr:row>
      <xdr:rowOff>104775</xdr:rowOff>
    </xdr:from>
    <xdr:to>
      <xdr:col>12</xdr:col>
      <xdr:colOff>428625</xdr:colOff>
      <xdr:row>9</xdr:row>
      <xdr:rowOff>152400</xdr:rowOff>
    </xdr:to>
    <xdr:sp macro="" textlink="">
      <xdr:nvSpPr>
        <xdr:cNvPr id="93" name="Right Arrow 92"/>
        <xdr:cNvSpPr/>
      </xdr:nvSpPr>
      <xdr:spPr>
        <a:xfrm>
          <a:off x="8439150" y="1733550"/>
          <a:ext cx="219075" cy="476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1" anchor="ctr"/>
        <a:lstStyle/>
        <a:p>
          <a:pPr algn="ctr"/>
          <a:endParaRPr lang="ar-EG" sz="1100"/>
        </a:p>
      </xdr:txBody>
    </xdr:sp>
    <xdr:clientData/>
  </xdr:twoCellAnchor>
  <xdr:twoCellAnchor>
    <xdr:from>
      <xdr:col>10</xdr:col>
      <xdr:colOff>600075</xdr:colOff>
      <xdr:row>11</xdr:row>
      <xdr:rowOff>114300</xdr:rowOff>
    </xdr:from>
    <xdr:to>
      <xdr:col>11</xdr:col>
      <xdr:colOff>600075</xdr:colOff>
      <xdr:row>12</xdr:row>
      <xdr:rowOff>66675</xdr:rowOff>
    </xdr:to>
    <xdr:sp macro="" textlink="">
      <xdr:nvSpPr>
        <xdr:cNvPr id="94" name="TextBox 93"/>
        <xdr:cNvSpPr txBox="1"/>
      </xdr:nvSpPr>
      <xdr:spPr>
        <a:xfrm>
          <a:off x="7458075" y="2105025"/>
          <a:ext cx="685800" cy="133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ctr"/>
        <a:lstStyle/>
        <a:p>
          <a:pPr algn="ctr"/>
          <a:r>
            <a:rPr lang="en-US" sz="1100" b="1">
              <a:cs typeface="+mj-cs"/>
            </a:rPr>
            <a:t>sec 2-2</a:t>
          </a:r>
          <a:endParaRPr lang="ar-EG" sz="1100" b="1">
            <a:cs typeface="+mj-cs"/>
          </a:endParaRPr>
        </a:p>
      </xdr:txBody>
    </xdr:sp>
    <xdr:clientData/>
  </xdr:twoCellAnchor>
  <xdr:twoCellAnchor>
    <xdr:from>
      <xdr:col>10</xdr:col>
      <xdr:colOff>628650</xdr:colOff>
      <xdr:row>7</xdr:row>
      <xdr:rowOff>114300</xdr:rowOff>
    </xdr:from>
    <xdr:to>
      <xdr:col>11</xdr:col>
      <xdr:colOff>628650</xdr:colOff>
      <xdr:row>8</xdr:row>
      <xdr:rowOff>66675</xdr:rowOff>
    </xdr:to>
    <xdr:sp macro="" textlink="">
      <xdr:nvSpPr>
        <xdr:cNvPr id="95" name="TextBox 94"/>
        <xdr:cNvSpPr txBox="1"/>
      </xdr:nvSpPr>
      <xdr:spPr>
        <a:xfrm>
          <a:off x="7486650" y="1381125"/>
          <a:ext cx="685800" cy="133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ctr"/>
        <a:lstStyle/>
        <a:p>
          <a:pPr algn="ctr"/>
          <a:r>
            <a:rPr lang="en-US" sz="1100" b="1">
              <a:cs typeface="+mj-cs"/>
            </a:rPr>
            <a:t>sec 1-1</a:t>
          </a:r>
          <a:endParaRPr lang="ar-EG" sz="1100" b="1">
            <a:cs typeface="+mj-cs"/>
          </a:endParaRPr>
        </a:p>
      </xdr:txBody>
    </xdr:sp>
    <xdr:clientData/>
  </xdr:twoCellAnchor>
  <xdr:twoCellAnchor>
    <xdr:from>
      <xdr:col>11</xdr:col>
      <xdr:colOff>457200</xdr:colOff>
      <xdr:row>9</xdr:row>
      <xdr:rowOff>95250</xdr:rowOff>
    </xdr:from>
    <xdr:to>
      <xdr:col>12</xdr:col>
      <xdr:colOff>123825</xdr:colOff>
      <xdr:row>10</xdr:row>
      <xdr:rowOff>57150</xdr:rowOff>
    </xdr:to>
    <xdr:sp macro="" textlink="">
      <xdr:nvSpPr>
        <xdr:cNvPr id="96" name="TextBox 95"/>
        <xdr:cNvSpPr txBox="1"/>
      </xdr:nvSpPr>
      <xdr:spPr>
        <a:xfrm>
          <a:off x="8001000" y="1724025"/>
          <a:ext cx="352425" cy="142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ctr"/>
        <a:lstStyle/>
        <a:p>
          <a:pPr algn="ctr"/>
          <a:r>
            <a:rPr lang="en-US" sz="1100" b="1">
              <a:solidFill>
                <a:srgbClr val="FF0000"/>
              </a:solidFill>
              <a:latin typeface="+mn-lt"/>
              <a:ea typeface="+mn-ea"/>
              <a:cs typeface="+mn-cs"/>
            </a:rPr>
            <a:t>P</a:t>
          </a:r>
          <a:endParaRPr lang="ar-EG" sz="1100" b="1">
            <a:solidFill>
              <a:srgbClr val="FF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333375</xdr:colOff>
      <xdr:row>6</xdr:row>
      <xdr:rowOff>38100</xdr:rowOff>
    </xdr:from>
    <xdr:to>
      <xdr:col>11</xdr:col>
      <xdr:colOff>647700</xdr:colOff>
      <xdr:row>6</xdr:row>
      <xdr:rowOff>171450</xdr:rowOff>
    </xdr:to>
    <xdr:sp macro="" textlink="">
      <xdr:nvSpPr>
        <xdr:cNvPr id="97" name="TextBox 96"/>
        <xdr:cNvSpPr txBox="1"/>
      </xdr:nvSpPr>
      <xdr:spPr>
        <a:xfrm>
          <a:off x="7877175" y="1123950"/>
          <a:ext cx="314325" cy="133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ctr"/>
        <a:lstStyle/>
        <a:p>
          <a:pPr algn="ctr"/>
          <a:r>
            <a:rPr lang="en-US" sz="1100" b="1">
              <a:solidFill>
                <a:srgbClr val="FF0000"/>
              </a:solidFill>
              <a:cs typeface="+mj-cs"/>
            </a:rPr>
            <a:t>R</a:t>
          </a:r>
          <a:endParaRPr lang="ar-EG" sz="1100" b="1">
            <a:solidFill>
              <a:srgbClr val="FF0000"/>
            </a:solidFill>
            <a:cs typeface="+mj-cs"/>
          </a:endParaRPr>
        </a:p>
      </xdr:txBody>
    </xdr:sp>
    <xdr:clientData/>
  </xdr:twoCellAnchor>
  <xdr:twoCellAnchor>
    <xdr:from>
      <xdr:col>14</xdr:col>
      <xdr:colOff>85725</xdr:colOff>
      <xdr:row>8</xdr:row>
      <xdr:rowOff>28575</xdr:rowOff>
    </xdr:from>
    <xdr:to>
      <xdr:col>15</xdr:col>
      <xdr:colOff>361950</xdr:colOff>
      <xdr:row>8</xdr:row>
      <xdr:rowOff>133350</xdr:rowOff>
    </xdr:to>
    <xdr:cxnSp macro="">
      <xdr:nvCxnSpPr>
        <xdr:cNvPr id="100" name="Curved Connector 99"/>
        <xdr:cNvCxnSpPr/>
      </xdr:nvCxnSpPr>
      <xdr:spPr>
        <a:xfrm>
          <a:off x="9686925" y="1476375"/>
          <a:ext cx="962025" cy="104775"/>
        </a:xfrm>
        <a:prstGeom prst="curvedConnector3">
          <a:avLst>
            <a:gd name="adj1" fmla="val 50000"/>
          </a:avLst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123825</xdr:colOff>
      <xdr:row>11</xdr:row>
      <xdr:rowOff>114300</xdr:rowOff>
    </xdr:from>
    <xdr:to>
      <xdr:col>15</xdr:col>
      <xdr:colOff>400050</xdr:colOff>
      <xdr:row>12</xdr:row>
      <xdr:rowOff>38100</xdr:rowOff>
    </xdr:to>
    <xdr:cxnSp macro="">
      <xdr:nvCxnSpPr>
        <xdr:cNvPr id="101" name="Curved Connector 100"/>
        <xdr:cNvCxnSpPr/>
      </xdr:nvCxnSpPr>
      <xdr:spPr>
        <a:xfrm>
          <a:off x="9725025" y="2105025"/>
          <a:ext cx="962025" cy="104775"/>
        </a:xfrm>
        <a:prstGeom prst="curvedConnector3">
          <a:avLst>
            <a:gd name="adj1" fmla="val 50000"/>
          </a:avLst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371475</xdr:colOff>
      <xdr:row>7</xdr:row>
      <xdr:rowOff>95250</xdr:rowOff>
    </xdr:from>
    <xdr:to>
      <xdr:col>16</xdr:col>
      <xdr:colOff>533400</xdr:colOff>
      <xdr:row>9</xdr:row>
      <xdr:rowOff>171450</xdr:rowOff>
    </xdr:to>
    <xdr:sp macro="" textlink="">
      <xdr:nvSpPr>
        <xdr:cNvPr id="102" name="TextBox 101"/>
        <xdr:cNvSpPr txBox="1"/>
      </xdr:nvSpPr>
      <xdr:spPr>
        <a:xfrm>
          <a:off x="10658475" y="1362075"/>
          <a:ext cx="847725" cy="438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ctr"/>
        <a:lstStyle/>
        <a:p>
          <a:pPr algn="ctr"/>
          <a:r>
            <a:rPr lang="en-US" sz="1100" b="1">
              <a:solidFill>
                <a:srgbClr val="C00000"/>
              </a:solidFill>
              <a:cs typeface="+mj-cs"/>
            </a:rPr>
            <a:t>Member(1)</a:t>
          </a:r>
          <a:endParaRPr lang="ar-EG" sz="1100" b="1">
            <a:solidFill>
              <a:srgbClr val="C00000"/>
            </a:solidFill>
            <a:cs typeface="+mj-cs"/>
          </a:endParaRPr>
        </a:p>
      </xdr:txBody>
    </xdr:sp>
    <xdr:clientData/>
  </xdr:twoCellAnchor>
  <xdr:twoCellAnchor>
    <xdr:from>
      <xdr:col>15</xdr:col>
      <xdr:colOff>409575</xdr:colOff>
      <xdr:row>11</xdr:row>
      <xdr:rowOff>9525</xdr:rowOff>
    </xdr:from>
    <xdr:to>
      <xdr:col>16</xdr:col>
      <xdr:colOff>571500</xdr:colOff>
      <xdr:row>13</xdr:row>
      <xdr:rowOff>85725</xdr:rowOff>
    </xdr:to>
    <xdr:sp macro="" textlink="">
      <xdr:nvSpPr>
        <xdr:cNvPr id="103" name="TextBox 102"/>
        <xdr:cNvSpPr txBox="1"/>
      </xdr:nvSpPr>
      <xdr:spPr>
        <a:xfrm>
          <a:off x="10696575" y="2000250"/>
          <a:ext cx="847725" cy="438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ctr"/>
        <a:lstStyle/>
        <a:p>
          <a:pPr algn="ctr"/>
          <a:r>
            <a:rPr lang="en-US" sz="1100" b="1">
              <a:solidFill>
                <a:srgbClr val="C00000"/>
              </a:solidFill>
              <a:cs typeface="+mj-cs"/>
            </a:rPr>
            <a:t>Member(2)</a:t>
          </a:r>
          <a:endParaRPr lang="ar-EG" sz="1100" b="1">
            <a:solidFill>
              <a:srgbClr val="C00000"/>
            </a:solidFill>
            <a:cs typeface="+mj-cs"/>
          </a:endParaRPr>
        </a:p>
      </xdr:txBody>
    </xdr:sp>
    <xdr:clientData/>
  </xdr:twoCellAnchor>
  <xdr:twoCellAnchor>
    <xdr:from>
      <xdr:col>12</xdr:col>
      <xdr:colOff>0</xdr:colOff>
      <xdr:row>6</xdr:row>
      <xdr:rowOff>165655</xdr:rowOff>
    </xdr:from>
    <xdr:to>
      <xdr:col>12</xdr:col>
      <xdr:colOff>670893</xdr:colOff>
      <xdr:row>14</xdr:row>
      <xdr:rowOff>51768</xdr:rowOff>
    </xdr:to>
    <xdr:cxnSp macro="">
      <xdr:nvCxnSpPr>
        <xdr:cNvPr id="107" name="Straight Connector 106"/>
        <xdr:cNvCxnSpPr>
          <a:endCxn id="110" idx="3"/>
        </xdr:cNvCxnSpPr>
      </xdr:nvCxnSpPr>
      <xdr:spPr>
        <a:xfrm rot="5400000">
          <a:off x="7912999" y="1595438"/>
          <a:ext cx="1343852" cy="670893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</xdr:colOff>
      <xdr:row>10</xdr:row>
      <xdr:rowOff>16564</xdr:rowOff>
    </xdr:from>
    <xdr:to>
      <xdr:col>13</xdr:col>
      <xdr:colOff>16566</xdr:colOff>
      <xdr:row>14</xdr:row>
      <xdr:rowOff>51766</xdr:rowOff>
    </xdr:to>
    <xdr:cxnSp macro="">
      <xdr:nvCxnSpPr>
        <xdr:cNvPr id="109" name="Straight Connector 108"/>
        <xdr:cNvCxnSpPr>
          <a:endCxn id="110" idx="3"/>
        </xdr:cNvCxnSpPr>
      </xdr:nvCxnSpPr>
      <xdr:spPr>
        <a:xfrm rot="5400000">
          <a:off x="8219454" y="1868763"/>
          <a:ext cx="764071" cy="704022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85725</xdr:colOff>
      <xdr:row>13</xdr:row>
      <xdr:rowOff>142875</xdr:rowOff>
    </xdr:from>
    <xdr:to>
      <xdr:col>12</xdr:col>
      <xdr:colOff>0</xdr:colOff>
      <xdr:row>14</xdr:row>
      <xdr:rowOff>142875</xdr:rowOff>
    </xdr:to>
    <xdr:sp macro="" textlink="">
      <xdr:nvSpPr>
        <xdr:cNvPr id="110" name="TextBox 109"/>
        <xdr:cNvSpPr txBox="1"/>
      </xdr:nvSpPr>
      <xdr:spPr>
        <a:xfrm>
          <a:off x="7629525" y="2495550"/>
          <a:ext cx="600075" cy="180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ctr"/>
        <a:lstStyle/>
        <a:p>
          <a:pPr algn="ctr"/>
          <a:r>
            <a:rPr lang="en-US" sz="1400" b="1" i="1">
              <a:cs typeface="+mj-cs"/>
            </a:rPr>
            <a:t>angle</a:t>
          </a:r>
          <a:endParaRPr lang="ar-EG" sz="1400" b="1" i="1">
            <a:cs typeface="+mj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9"/>
  <sheetViews>
    <sheetView tabSelected="1" topLeftCell="D45" zoomScale="115" zoomScaleNormal="115" workbookViewId="0">
      <selection activeCell="R40" sqref="R40"/>
    </sheetView>
  </sheetViews>
  <sheetFormatPr defaultRowHeight="14.25"/>
  <sheetData>
    <row r="1" spans="1:18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1:18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pans="1:18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>
      <c r="A4" s="10"/>
      <c r="B4" s="12" t="s">
        <v>1</v>
      </c>
      <c r="C4" s="12"/>
      <c r="D4" s="12"/>
      <c r="E4" s="12"/>
      <c r="F4" s="12"/>
      <c r="G4" s="12"/>
      <c r="H4" s="12"/>
      <c r="I4" s="11"/>
      <c r="J4" s="11"/>
      <c r="K4" s="12" t="s">
        <v>2</v>
      </c>
      <c r="L4" s="12"/>
      <c r="M4" s="12"/>
      <c r="N4" s="12"/>
      <c r="O4" s="12"/>
      <c r="P4" s="12"/>
      <c r="Q4" s="12"/>
      <c r="R4" s="10"/>
    </row>
    <row r="5" spans="1:18">
      <c r="A5" s="10"/>
      <c r="B5" s="12"/>
      <c r="C5" s="12"/>
      <c r="D5" s="12"/>
      <c r="E5" s="12"/>
      <c r="F5" s="12"/>
      <c r="G5" s="12"/>
      <c r="H5" s="12"/>
      <c r="I5" s="11"/>
      <c r="J5" s="11"/>
      <c r="K5" s="12"/>
      <c r="L5" s="12"/>
      <c r="M5" s="12"/>
      <c r="N5" s="12"/>
      <c r="O5" s="12"/>
      <c r="P5" s="12"/>
      <c r="Q5" s="12"/>
      <c r="R5" s="10"/>
    </row>
    <row r="6" spans="1:18">
      <c r="A6" s="10"/>
      <c r="B6" s="12"/>
      <c r="C6" s="12"/>
      <c r="D6" s="12"/>
      <c r="E6" s="12"/>
      <c r="F6" s="12"/>
      <c r="G6" s="12"/>
      <c r="H6" s="12"/>
      <c r="I6" s="11"/>
      <c r="J6" s="11"/>
      <c r="K6" s="12"/>
      <c r="L6" s="12"/>
      <c r="M6" s="12"/>
      <c r="N6" s="12"/>
      <c r="O6" s="12"/>
      <c r="P6" s="12"/>
      <c r="Q6" s="12"/>
      <c r="R6" s="10"/>
    </row>
    <row r="7" spans="1:18">
      <c r="A7" s="10"/>
      <c r="B7" s="14"/>
      <c r="C7" s="14"/>
      <c r="D7" s="14"/>
      <c r="E7" s="14"/>
      <c r="F7" s="14"/>
      <c r="G7" s="14"/>
      <c r="H7" s="14"/>
      <c r="I7" s="11"/>
      <c r="J7" s="11"/>
      <c r="K7" s="39"/>
      <c r="L7" s="39"/>
      <c r="M7" s="39"/>
      <c r="N7" s="39"/>
      <c r="O7" s="39"/>
      <c r="P7" s="39"/>
      <c r="Q7" s="39"/>
      <c r="R7" s="10"/>
    </row>
    <row r="8" spans="1:18">
      <c r="A8" s="10"/>
      <c r="B8" s="14"/>
      <c r="C8" s="14"/>
      <c r="D8" s="14"/>
      <c r="E8" s="14"/>
      <c r="F8" s="14"/>
      <c r="G8" s="14"/>
      <c r="H8" s="14"/>
      <c r="I8" s="11"/>
      <c r="J8" s="11"/>
      <c r="K8" s="39"/>
      <c r="L8" s="39"/>
      <c r="M8" s="39"/>
      <c r="N8" s="39"/>
      <c r="O8" s="39"/>
      <c r="P8" s="39"/>
      <c r="Q8" s="39"/>
      <c r="R8" s="10"/>
    </row>
    <row r="9" spans="1:18">
      <c r="A9" s="10"/>
      <c r="B9" s="14"/>
      <c r="C9" s="14"/>
      <c r="D9" s="14"/>
      <c r="E9" s="14"/>
      <c r="F9" s="14"/>
      <c r="G9" s="14"/>
      <c r="H9" s="14"/>
      <c r="I9" s="11"/>
      <c r="J9" s="11"/>
      <c r="K9" s="39"/>
      <c r="L9" s="39"/>
      <c r="M9" s="39"/>
      <c r="N9" s="39"/>
      <c r="O9" s="39"/>
      <c r="P9" s="39"/>
      <c r="Q9" s="39"/>
      <c r="R9" s="10"/>
    </row>
    <row r="10" spans="1:18">
      <c r="A10" s="10"/>
      <c r="B10" s="14"/>
      <c r="C10" s="14"/>
      <c r="D10" s="14"/>
      <c r="E10" s="14"/>
      <c r="F10" s="14"/>
      <c r="G10" s="14"/>
      <c r="H10" s="14"/>
      <c r="I10" s="11"/>
      <c r="J10" s="11"/>
      <c r="K10" s="39"/>
      <c r="L10" s="39"/>
      <c r="M10" s="39"/>
      <c r="N10" s="39"/>
      <c r="O10" s="39"/>
      <c r="P10" s="39"/>
      <c r="Q10" s="39"/>
      <c r="R10" s="10"/>
    </row>
    <row r="11" spans="1:18">
      <c r="A11" s="10"/>
      <c r="B11" s="14"/>
      <c r="C11" s="14"/>
      <c r="D11" s="14"/>
      <c r="E11" s="14"/>
      <c r="F11" s="14"/>
      <c r="G11" s="14"/>
      <c r="H11" s="14"/>
      <c r="I11" s="11"/>
      <c r="J11" s="11"/>
      <c r="K11" s="39"/>
      <c r="L11" s="39"/>
      <c r="M11" s="39"/>
      <c r="N11" s="39"/>
      <c r="O11" s="39"/>
      <c r="P11" s="39"/>
      <c r="Q11" s="39"/>
      <c r="R11" s="10"/>
    </row>
    <row r="12" spans="1:18">
      <c r="A12" s="10"/>
      <c r="B12" s="14"/>
      <c r="C12" s="14"/>
      <c r="D12" s="14"/>
      <c r="E12" s="14"/>
      <c r="F12" s="14"/>
      <c r="G12" s="14"/>
      <c r="H12" s="14"/>
      <c r="I12" s="11"/>
      <c r="J12" s="11"/>
      <c r="K12" s="39"/>
      <c r="L12" s="39"/>
      <c r="M12" s="39"/>
      <c r="N12" s="39"/>
      <c r="O12" s="39"/>
      <c r="P12" s="39"/>
      <c r="Q12" s="39"/>
      <c r="R12" s="10"/>
    </row>
    <row r="13" spans="1:18">
      <c r="A13" s="10"/>
      <c r="B13" s="14"/>
      <c r="C13" s="14"/>
      <c r="D13" s="14"/>
      <c r="E13" s="14"/>
      <c r="F13" s="14"/>
      <c r="G13" s="14"/>
      <c r="H13" s="14"/>
      <c r="I13" s="11"/>
      <c r="J13" s="11"/>
      <c r="K13" s="39"/>
      <c r="L13" s="39"/>
      <c r="M13" s="39"/>
      <c r="N13" s="39"/>
      <c r="O13" s="39"/>
      <c r="P13" s="39"/>
      <c r="Q13" s="39"/>
      <c r="R13" s="10"/>
    </row>
    <row r="14" spans="1:18">
      <c r="A14" s="10"/>
      <c r="B14" s="14"/>
      <c r="C14" s="14"/>
      <c r="D14" s="14"/>
      <c r="E14" s="14"/>
      <c r="F14" s="14"/>
      <c r="G14" s="14"/>
      <c r="H14" s="14"/>
      <c r="I14" s="11"/>
      <c r="J14" s="11"/>
      <c r="K14" s="39"/>
      <c r="L14" s="39"/>
      <c r="M14" s="39"/>
      <c r="N14" s="39"/>
      <c r="O14" s="39"/>
      <c r="P14" s="39"/>
      <c r="Q14" s="39"/>
      <c r="R14" s="10"/>
    </row>
    <row r="15" spans="1:18">
      <c r="A15" s="10"/>
      <c r="B15" s="14"/>
      <c r="C15" s="14"/>
      <c r="D15" s="14"/>
      <c r="E15" s="14"/>
      <c r="F15" s="14"/>
      <c r="G15" s="14"/>
      <c r="H15" s="14"/>
      <c r="I15" s="11"/>
      <c r="J15" s="11"/>
      <c r="K15" s="39"/>
      <c r="L15" s="39"/>
      <c r="M15" s="39"/>
      <c r="N15" s="39"/>
      <c r="O15" s="39"/>
      <c r="P15" s="39"/>
      <c r="Q15" s="39"/>
      <c r="R15" s="10"/>
    </row>
    <row r="16" spans="1:18">
      <c r="A16" s="10"/>
      <c r="B16" s="15"/>
      <c r="C16" s="15"/>
      <c r="D16" s="15"/>
      <c r="E16" s="15"/>
      <c r="F16" s="15"/>
      <c r="G16" s="15"/>
      <c r="H16" s="15"/>
      <c r="I16" s="11"/>
      <c r="J16" s="11"/>
      <c r="K16" s="40"/>
      <c r="L16" s="40"/>
      <c r="M16" s="40"/>
      <c r="N16" s="40"/>
      <c r="O16" s="40"/>
      <c r="P16" s="40"/>
      <c r="Q16" s="40"/>
      <c r="R16" s="10"/>
    </row>
    <row r="17" spans="1:18" ht="18.75">
      <c r="A17" s="10"/>
      <c r="B17" s="16" t="s">
        <v>3</v>
      </c>
      <c r="C17" s="16"/>
      <c r="D17" s="18" t="s">
        <v>4</v>
      </c>
      <c r="E17" s="6">
        <v>10.5</v>
      </c>
      <c r="F17" s="6"/>
      <c r="G17" s="5" t="s">
        <v>10</v>
      </c>
      <c r="H17" s="5"/>
      <c r="I17" s="11"/>
      <c r="J17" s="11"/>
      <c r="K17" s="41" t="s">
        <v>26</v>
      </c>
      <c r="L17" s="41"/>
      <c r="M17" s="43" t="s">
        <v>27</v>
      </c>
      <c r="N17" s="43"/>
      <c r="O17" s="43"/>
      <c r="P17" s="43"/>
      <c r="Q17" s="43"/>
      <c r="R17" s="10"/>
    </row>
    <row r="18" spans="1:18" ht="18.75">
      <c r="A18" s="10"/>
      <c r="B18" s="16"/>
      <c r="C18" s="16"/>
      <c r="D18" s="18" t="s">
        <v>5</v>
      </c>
      <c r="E18" s="6">
        <v>10.5</v>
      </c>
      <c r="F18" s="6"/>
      <c r="G18" s="5" t="s">
        <v>10</v>
      </c>
      <c r="H18" s="5"/>
      <c r="I18" s="11"/>
      <c r="J18" s="11"/>
      <c r="K18" s="41"/>
      <c r="L18" s="41"/>
      <c r="M18" s="43"/>
      <c r="N18" s="43"/>
      <c r="O18" s="43"/>
      <c r="P18" s="43"/>
      <c r="Q18" s="43"/>
      <c r="R18" s="10"/>
    </row>
    <row r="19" spans="1:18" ht="18.75">
      <c r="A19" s="10"/>
      <c r="B19" s="16"/>
      <c r="C19" s="16"/>
      <c r="D19" s="18" t="s">
        <v>6</v>
      </c>
      <c r="E19" s="6">
        <v>18</v>
      </c>
      <c r="F19" s="6"/>
      <c r="G19" s="5" t="s">
        <v>10</v>
      </c>
      <c r="H19" s="5"/>
      <c r="I19" s="11"/>
      <c r="J19" s="11"/>
      <c r="K19" s="44" t="s">
        <v>3</v>
      </c>
      <c r="L19" s="44"/>
      <c r="M19" s="22" t="s">
        <v>17</v>
      </c>
      <c r="N19" s="22"/>
      <c r="O19" s="22"/>
      <c r="P19" s="6">
        <v>2</v>
      </c>
      <c r="Q19" s="6"/>
      <c r="R19" s="10"/>
    </row>
    <row r="20" spans="1:18" ht="18.75">
      <c r="A20" s="10"/>
      <c r="B20" s="16"/>
      <c r="C20" s="16"/>
      <c r="D20" s="18" t="s">
        <v>7</v>
      </c>
      <c r="E20" s="6">
        <v>70</v>
      </c>
      <c r="F20" s="6"/>
      <c r="G20" s="5" t="s">
        <v>11</v>
      </c>
      <c r="H20" s="5"/>
      <c r="I20" s="11"/>
      <c r="J20" s="11"/>
      <c r="K20" s="44"/>
      <c r="L20" s="44"/>
      <c r="M20" s="45" t="s">
        <v>28</v>
      </c>
      <c r="N20" s="46" t="s">
        <v>40</v>
      </c>
      <c r="O20" s="6">
        <v>1.5</v>
      </c>
      <c r="P20" s="6"/>
      <c r="Q20" s="19" t="s">
        <v>10</v>
      </c>
      <c r="R20" s="10"/>
    </row>
    <row r="21" spans="1:18" ht="18.75">
      <c r="A21" s="10"/>
      <c r="B21" s="16"/>
      <c r="C21" s="16"/>
      <c r="D21" s="18" t="s">
        <v>8</v>
      </c>
      <c r="E21" s="6">
        <v>1.1000000000000001</v>
      </c>
      <c r="F21" s="6"/>
      <c r="G21" s="5" t="s">
        <v>12</v>
      </c>
      <c r="H21" s="5"/>
      <c r="I21" s="11"/>
      <c r="J21" s="11"/>
      <c r="K21" s="44"/>
      <c r="L21" s="44"/>
      <c r="M21" s="45"/>
      <c r="N21" s="46" t="s">
        <v>41</v>
      </c>
      <c r="O21" s="6">
        <v>3</v>
      </c>
      <c r="P21" s="6"/>
      <c r="Q21" s="19" t="s">
        <v>10</v>
      </c>
      <c r="R21" s="10"/>
    </row>
    <row r="22" spans="1:18" ht="18.75">
      <c r="A22" s="10"/>
      <c r="B22" s="16"/>
      <c r="C22" s="16"/>
      <c r="D22" s="18" t="s">
        <v>9</v>
      </c>
      <c r="E22" s="6">
        <v>0.8</v>
      </c>
      <c r="F22" s="6"/>
      <c r="G22" s="5" t="s">
        <v>12</v>
      </c>
      <c r="H22" s="5"/>
      <c r="I22" s="11"/>
      <c r="J22" s="11"/>
      <c r="K22" s="44"/>
      <c r="L22" s="44"/>
      <c r="M22" s="47" t="s">
        <v>29</v>
      </c>
      <c r="N22" s="47"/>
      <c r="O22" s="2">
        <f>D39</f>
        <v>2910.6000000000004</v>
      </c>
      <c r="P22" s="2"/>
      <c r="Q22" s="19" t="s">
        <v>30</v>
      </c>
      <c r="R22" s="10"/>
    </row>
    <row r="23" spans="1:18" ht="14.25" customHeight="1">
      <c r="A23" s="10"/>
      <c r="B23" s="20" t="s">
        <v>13</v>
      </c>
      <c r="C23" s="20"/>
      <c r="D23" s="20"/>
      <c r="E23" s="6">
        <v>6</v>
      </c>
      <c r="F23" s="6"/>
      <c r="G23" s="5" t="s">
        <v>10</v>
      </c>
      <c r="H23" s="5"/>
      <c r="I23" s="11"/>
      <c r="J23" s="11"/>
      <c r="K23" s="8"/>
      <c r="L23" s="8"/>
      <c r="M23" s="8"/>
      <c r="N23" s="8"/>
      <c r="O23" s="8"/>
      <c r="P23" s="8"/>
      <c r="Q23" s="8"/>
      <c r="R23" s="10"/>
    </row>
    <row r="24" spans="1:18" ht="14.25" customHeight="1">
      <c r="A24" s="10"/>
      <c r="B24" s="21" t="s">
        <v>14</v>
      </c>
      <c r="C24" s="21"/>
      <c r="D24" s="21"/>
      <c r="E24" s="6">
        <v>4.5</v>
      </c>
      <c r="F24" s="6"/>
      <c r="G24" s="5" t="s">
        <v>10</v>
      </c>
      <c r="H24" s="5"/>
      <c r="I24" s="11"/>
      <c r="J24" s="11"/>
      <c r="K24" s="24" t="s">
        <v>18</v>
      </c>
      <c r="L24" s="24"/>
      <c r="M24" s="24"/>
      <c r="N24" s="24"/>
      <c r="O24" s="24"/>
      <c r="P24" s="24"/>
      <c r="Q24" s="24"/>
      <c r="R24" s="10"/>
    </row>
    <row r="25" spans="1:18" ht="14.25" customHeight="1">
      <c r="A25" s="10"/>
      <c r="B25" s="21"/>
      <c r="C25" s="21"/>
      <c r="D25" s="21"/>
      <c r="E25" s="6"/>
      <c r="F25" s="6"/>
      <c r="G25" s="5"/>
      <c r="H25" s="5"/>
      <c r="I25" s="11"/>
      <c r="J25" s="11"/>
      <c r="K25" s="24"/>
      <c r="L25" s="24"/>
      <c r="M25" s="24"/>
      <c r="N25" s="24"/>
      <c r="O25" s="24"/>
      <c r="P25" s="24"/>
      <c r="Q25" s="24"/>
      <c r="R25" s="10"/>
    </row>
    <row r="26" spans="1:18" ht="15">
      <c r="A26" s="10"/>
      <c r="B26" s="22" t="s">
        <v>17</v>
      </c>
      <c r="C26" s="22"/>
      <c r="D26" s="22"/>
      <c r="E26" s="6">
        <v>2</v>
      </c>
      <c r="F26" s="6"/>
      <c r="G26" s="5" t="s">
        <v>12</v>
      </c>
      <c r="H26" s="5"/>
      <c r="I26" s="11"/>
      <c r="J26" s="11"/>
      <c r="K26" s="26"/>
      <c r="L26" s="26"/>
      <c r="M26" s="26"/>
      <c r="N26" s="26"/>
      <c r="O26" s="26"/>
      <c r="P26" s="26"/>
      <c r="Q26" s="26"/>
      <c r="R26" s="10"/>
    </row>
    <row r="27" spans="1:18" ht="15">
      <c r="A27" s="10"/>
      <c r="B27" s="22" t="s">
        <v>15</v>
      </c>
      <c r="C27" s="22"/>
      <c r="D27" s="22"/>
      <c r="E27" s="6">
        <v>2.5</v>
      </c>
      <c r="F27" s="6"/>
      <c r="G27" s="5" t="s">
        <v>10</v>
      </c>
      <c r="H27" s="5"/>
      <c r="I27" s="11"/>
      <c r="J27" s="11"/>
      <c r="K27" s="48" t="s">
        <v>31</v>
      </c>
      <c r="L27" s="48"/>
      <c r="M27" s="4">
        <f>DEGREES(ATAN(RADIANS(DEGREES(O20/O21))))</f>
        <v>26.56505117707799</v>
      </c>
      <c r="N27" s="4"/>
      <c r="O27" s="4"/>
      <c r="P27" s="4"/>
      <c r="Q27" s="4"/>
      <c r="R27" s="10"/>
    </row>
    <row r="28" spans="1:18" ht="15">
      <c r="A28" s="10"/>
      <c r="B28" s="22" t="s">
        <v>16</v>
      </c>
      <c r="C28" s="22"/>
      <c r="D28" s="22"/>
      <c r="E28" s="6">
        <v>2.5</v>
      </c>
      <c r="F28" s="6"/>
      <c r="G28" s="5" t="s">
        <v>10</v>
      </c>
      <c r="H28" s="5"/>
      <c r="I28" s="11"/>
      <c r="J28" s="11"/>
      <c r="K28" s="48"/>
      <c r="L28" s="48"/>
      <c r="M28" s="4"/>
      <c r="N28" s="4"/>
      <c r="O28" s="4"/>
      <c r="P28" s="4"/>
      <c r="Q28" s="4"/>
      <c r="R28" s="10"/>
    </row>
    <row r="29" spans="1:18">
      <c r="A29" s="10"/>
      <c r="B29" s="23"/>
      <c r="C29" s="23"/>
      <c r="D29" s="23"/>
      <c r="E29" s="23"/>
      <c r="F29" s="23"/>
      <c r="G29" s="23"/>
      <c r="H29" s="23"/>
      <c r="I29" s="11"/>
      <c r="J29" s="11"/>
      <c r="K29" s="27"/>
      <c r="L29" s="27"/>
      <c r="M29" s="27"/>
      <c r="N29" s="27"/>
      <c r="O29" s="27"/>
      <c r="P29" s="27"/>
      <c r="Q29" s="27"/>
      <c r="R29" s="10"/>
    </row>
    <row r="30" spans="1:18">
      <c r="A30" s="10"/>
      <c r="B30" s="23"/>
      <c r="C30" s="23"/>
      <c r="D30" s="23"/>
      <c r="E30" s="23"/>
      <c r="F30" s="23"/>
      <c r="G30" s="23"/>
      <c r="H30" s="23"/>
      <c r="I30" s="11"/>
      <c r="J30" s="11"/>
      <c r="K30" s="51" t="s">
        <v>32</v>
      </c>
      <c r="L30" s="51"/>
      <c r="M30" s="49" t="s">
        <v>33</v>
      </c>
      <c r="N30" s="4">
        <f>O22/(P19*COS(RADIANS(M27)))</f>
        <v>1627.0748638277223</v>
      </c>
      <c r="O30" s="4"/>
      <c r="P30" s="4"/>
      <c r="Q30" s="50" t="s">
        <v>30</v>
      </c>
      <c r="R30" s="10"/>
    </row>
    <row r="31" spans="1:18">
      <c r="A31" s="10"/>
      <c r="B31" s="24" t="s">
        <v>18</v>
      </c>
      <c r="C31" s="24"/>
      <c r="D31" s="24"/>
      <c r="E31" s="24"/>
      <c r="F31" s="24"/>
      <c r="G31" s="24"/>
      <c r="H31" s="24"/>
      <c r="I31" s="11"/>
      <c r="J31" s="11"/>
      <c r="K31" s="51"/>
      <c r="L31" s="51"/>
      <c r="M31" s="49"/>
      <c r="N31" s="4"/>
      <c r="O31" s="4"/>
      <c r="P31" s="4"/>
      <c r="Q31" s="50"/>
      <c r="R31" s="10"/>
    </row>
    <row r="32" spans="1:18">
      <c r="A32" s="10"/>
      <c r="B32" s="24"/>
      <c r="C32" s="24"/>
      <c r="D32" s="24"/>
      <c r="E32" s="24"/>
      <c r="F32" s="24"/>
      <c r="G32" s="24"/>
      <c r="H32" s="24"/>
      <c r="I32" s="11"/>
      <c r="J32" s="11"/>
      <c r="K32" s="51"/>
      <c r="L32" s="51"/>
      <c r="M32" s="49"/>
      <c r="N32" s="4"/>
      <c r="O32" s="4"/>
      <c r="P32" s="4"/>
      <c r="Q32" s="50"/>
      <c r="R32" s="10"/>
    </row>
    <row r="33" spans="1:18" ht="15" thickBot="1">
      <c r="A33" s="10"/>
      <c r="B33" s="13"/>
      <c r="C33" s="13"/>
      <c r="D33" s="13"/>
      <c r="E33" s="13"/>
      <c r="F33" s="13"/>
      <c r="G33" s="13"/>
      <c r="H33" s="13"/>
      <c r="I33" s="11"/>
      <c r="J33" s="11"/>
      <c r="K33" s="8"/>
      <c r="L33" s="8"/>
      <c r="M33" s="8"/>
      <c r="N33" s="8"/>
      <c r="O33" s="8"/>
      <c r="P33" s="8"/>
      <c r="Q33" s="8"/>
      <c r="R33" s="10"/>
    </row>
    <row r="34" spans="1:18" ht="20.25" customHeight="1" thickTop="1" thickBot="1">
      <c r="A34" s="10"/>
      <c r="B34" s="1"/>
      <c r="C34" s="1"/>
      <c r="D34" s="28" t="s">
        <v>20</v>
      </c>
      <c r="E34" s="29" t="s">
        <v>19</v>
      </c>
      <c r="F34" s="28" t="s">
        <v>21</v>
      </c>
      <c r="G34" s="1"/>
      <c r="H34" s="1"/>
      <c r="I34" s="11"/>
      <c r="J34" s="11"/>
      <c r="K34" s="41" t="s">
        <v>36</v>
      </c>
      <c r="L34" s="41"/>
      <c r="M34" s="43" t="s">
        <v>34</v>
      </c>
      <c r="N34" s="43"/>
      <c r="O34" s="43"/>
      <c r="P34" s="43"/>
      <c r="Q34" s="43"/>
      <c r="R34" s="10"/>
    </row>
    <row r="35" spans="1:18" ht="16.5" customHeight="1" thickTop="1" thickBot="1">
      <c r="A35" s="10"/>
      <c r="B35" s="1"/>
      <c r="C35" s="1"/>
      <c r="D35" s="30">
        <f>(E17+E18)/2</f>
        <v>10.5</v>
      </c>
      <c r="E35" s="31">
        <f>DEGREES(ATAN(RADIANS(DEGREES(E24/E23))))</f>
        <v>36.86989764584402</v>
      </c>
      <c r="F35" s="31">
        <f>E20*E21*E22</f>
        <v>61.6</v>
      </c>
      <c r="G35" s="1"/>
      <c r="H35" s="1"/>
      <c r="I35" s="11"/>
      <c r="J35" s="11"/>
      <c r="K35" s="41"/>
      <c r="L35" s="41"/>
      <c r="M35" s="43"/>
      <c r="N35" s="43"/>
      <c r="O35" s="43"/>
      <c r="P35" s="43"/>
      <c r="Q35" s="43"/>
      <c r="R35" s="10"/>
    </row>
    <row r="36" spans="1:18" ht="15.75" customHeight="1" thickTop="1">
      <c r="A36" s="10"/>
      <c r="B36" s="2"/>
      <c r="C36" s="2"/>
      <c r="D36" s="2"/>
      <c r="E36" s="2"/>
      <c r="F36" s="2"/>
      <c r="G36" s="2"/>
      <c r="H36" s="2"/>
      <c r="I36" s="11"/>
      <c r="J36" s="11"/>
      <c r="K36" s="44" t="s">
        <v>3</v>
      </c>
      <c r="L36" s="44"/>
      <c r="M36" s="22" t="s">
        <v>35</v>
      </c>
      <c r="N36" s="22"/>
      <c r="O36" s="22"/>
      <c r="P36" s="6">
        <v>2</v>
      </c>
      <c r="Q36" s="6"/>
      <c r="R36" s="10"/>
    </row>
    <row r="37" spans="1:18" ht="15" customHeight="1">
      <c r="A37" s="10"/>
      <c r="B37" s="3" t="s">
        <v>22</v>
      </c>
      <c r="C37" s="3"/>
      <c r="D37" s="6">
        <f>F35*(D35/2)</f>
        <v>323.40000000000003</v>
      </c>
      <c r="E37" s="6"/>
      <c r="F37" s="6"/>
      <c r="G37" s="6"/>
      <c r="H37" s="6"/>
      <c r="I37" s="11"/>
      <c r="J37" s="11"/>
      <c r="K37" s="44"/>
      <c r="L37" s="44"/>
      <c r="M37" s="45" t="s">
        <v>28</v>
      </c>
      <c r="N37" s="46" t="s">
        <v>40</v>
      </c>
      <c r="O37" s="6">
        <v>6</v>
      </c>
      <c r="P37" s="6"/>
      <c r="Q37" s="19" t="s">
        <v>10</v>
      </c>
      <c r="R37" s="10"/>
    </row>
    <row r="38" spans="1:18" ht="15" customHeight="1">
      <c r="A38" s="10"/>
      <c r="B38" s="3"/>
      <c r="C38" s="3"/>
      <c r="D38" s="6"/>
      <c r="E38" s="6"/>
      <c r="F38" s="6"/>
      <c r="G38" s="6"/>
      <c r="H38" s="6"/>
      <c r="I38" s="11"/>
      <c r="J38" s="11"/>
      <c r="K38" s="44"/>
      <c r="L38" s="44"/>
      <c r="M38" s="45"/>
      <c r="N38" s="46" t="s">
        <v>41</v>
      </c>
      <c r="O38" s="6">
        <v>6</v>
      </c>
      <c r="P38" s="6"/>
      <c r="Q38" s="19" t="s">
        <v>10</v>
      </c>
      <c r="R38" s="54" t="s">
        <v>44</v>
      </c>
    </row>
    <row r="39" spans="1:18" ht="15" customHeight="1">
      <c r="A39" s="10"/>
      <c r="B39" s="3" t="s">
        <v>23</v>
      </c>
      <c r="C39" s="3"/>
      <c r="D39" s="6">
        <f>D37*(E19/2)</f>
        <v>2910.6000000000004</v>
      </c>
      <c r="E39" s="6"/>
      <c r="F39" s="6"/>
      <c r="G39" s="6"/>
      <c r="H39" s="6"/>
      <c r="I39" s="11"/>
      <c r="J39" s="11"/>
      <c r="K39" s="44"/>
      <c r="L39" s="44"/>
      <c r="M39" s="47" t="s">
        <v>29</v>
      </c>
      <c r="N39" s="47"/>
      <c r="O39" s="6">
        <f>O22</f>
        <v>2910.6000000000004</v>
      </c>
      <c r="P39" s="6"/>
      <c r="Q39" s="19" t="s">
        <v>30</v>
      </c>
      <c r="R39" s="55" t="s">
        <v>43</v>
      </c>
    </row>
    <row r="40" spans="1:18" ht="15">
      <c r="A40" s="10"/>
      <c r="B40" s="3"/>
      <c r="C40" s="3"/>
      <c r="D40" s="6"/>
      <c r="E40" s="6"/>
      <c r="F40" s="6"/>
      <c r="G40" s="6"/>
      <c r="H40" s="6"/>
      <c r="I40" s="11"/>
      <c r="J40" s="11"/>
      <c r="K40" s="44"/>
      <c r="L40" s="44"/>
      <c r="M40" s="52" t="s">
        <v>37</v>
      </c>
      <c r="N40" s="52"/>
      <c r="O40" s="6">
        <f>2*R40/7</f>
        <v>3000</v>
      </c>
      <c r="P40" s="6"/>
      <c r="Q40" s="19" t="s">
        <v>30</v>
      </c>
      <c r="R40" s="56">
        <f>10.5*1000</f>
        <v>10500</v>
      </c>
    </row>
    <row r="41" spans="1:18" ht="14.25" customHeight="1">
      <c r="A41" s="10"/>
      <c r="B41" s="3" t="s">
        <v>24</v>
      </c>
      <c r="C41" s="3"/>
      <c r="D41" s="32" t="s">
        <v>25</v>
      </c>
      <c r="E41" s="4">
        <f>D39/(E26*COS(RADIANS(E35)))</f>
        <v>1819.1250000000002</v>
      </c>
      <c r="F41" s="4"/>
      <c r="G41" s="4"/>
      <c r="H41" s="4"/>
      <c r="I41" s="11"/>
      <c r="J41" s="11"/>
      <c r="K41" s="8"/>
      <c r="L41" s="8"/>
      <c r="M41" s="8"/>
      <c r="N41" s="8"/>
      <c r="O41" s="8"/>
      <c r="P41" s="8"/>
      <c r="Q41" s="8"/>
      <c r="R41" s="54" t="s">
        <v>30</v>
      </c>
    </row>
    <row r="42" spans="1:18" ht="14.25" customHeight="1">
      <c r="A42" s="10"/>
      <c r="B42" s="3"/>
      <c r="C42" s="3"/>
      <c r="D42" s="32"/>
      <c r="E42" s="4"/>
      <c r="F42" s="4"/>
      <c r="G42" s="4"/>
      <c r="H42" s="4"/>
      <c r="I42" s="11"/>
      <c r="J42" s="11"/>
      <c r="K42" s="24" t="s">
        <v>18</v>
      </c>
      <c r="L42" s="24"/>
      <c r="M42" s="24"/>
      <c r="N42" s="24"/>
      <c r="O42" s="24"/>
      <c r="P42" s="24"/>
      <c r="Q42" s="24"/>
      <c r="R42" s="10"/>
    </row>
    <row r="43" spans="1:18">
      <c r="A43" s="10"/>
      <c r="B43" s="10"/>
      <c r="C43" s="10"/>
      <c r="D43" s="10"/>
      <c r="E43" s="10"/>
      <c r="F43" s="10"/>
      <c r="G43" s="10"/>
      <c r="H43" s="10"/>
      <c r="I43" s="11"/>
      <c r="J43" s="11"/>
      <c r="K43" s="24"/>
      <c r="L43" s="24"/>
      <c r="M43" s="24"/>
      <c r="N43" s="24"/>
      <c r="O43" s="24"/>
      <c r="P43" s="24"/>
      <c r="Q43" s="24"/>
      <c r="R43" s="10"/>
    </row>
    <row r="44" spans="1:18" ht="14.25" customHeight="1">
      <c r="A44" s="10"/>
      <c r="B44" s="10"/>
      <c r="C44" s="10"/>
      <c r="D44" s="10"/>
      <c r="E44" s="10"/>
      <c r="F44" s="10"/>
      <c r="G44" s="10"/>
      <c r="H44" s="10"/>
      <c r="I44" s="11"/>
      <c r="J44" s="11"/>
      <c r="K44" s="26"/>
      <c r="L44" s="26"/>
      <c r="M44" s="26"/>
      <c r="N44" s="26"/>
      <c r="O44" s="26"/>
      <c r="P44" s="26"/>
      <c r="Q44" s="26"/>
      <c r="R44" s="10"/>
    </row>
    <row r="45" spans="1:18" ht="14.25" customHeight="1">
      <c r="A45" s="10"/>
      <c r="B45" s="10"/>
      <c r="C45" s="10"/>
      <c r="D45" s="10"/>
      <c r="E45" s="10"/>
      <c r="F45" s="10"/>
      <c r="G45" s="10"/>
      <c r="H45" s="10"/>
      <c r="I45" s="11"/>
      <c r="J45" s="11"/>
      <c r="K45" s="48" t="s">
        <v>31</v>
      </c>
      <c r="L45" s="48"/>
      <c r="M45" s="4">
        <f>DEGREES(ATAN(RADIANS(DEGREES(O37/O38))))</f>
        <v>45</v>
      </c>
      <c r="N45" s="4"/>
      <c r="O45" s="4"/>
      <c r="P45" s="4"/>
      <c r="Q45" s="4"/>
      <c r="R45" s="10"/>
    </row>
    <row r="46" spans="1:18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48"/>
      <c r="L46" s="48"/>
      <c r="M46" s="4"/>
      <c r="N46" s="4"/>
      <c r="O46" s="4"/>
      <c r="P46" s="4"/>
      <c r="Q46" s="4"/>
      <c r="R46" s="10"/>
    </row>
    <row r="47" spans="1:18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26"/>
      <c r="L47" s="26"/>
      <c r="M47" s="26"/>
      <c r="N47" s="26"/>
      <c r="O47" s="26"/>
      <c r="P47" s="26"/>
      <c r="Q47" s="26"/>
      <c r="R47" s="10"/>
    </row>
    <row r="48" spans="1:18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51" t="s">
        <v>32</v>
      </c>
      <c r="L48" s="51"/>
      <c r="M48" s="49" t="s">
        <v>33</v>
      </c>
      <c r="N48" s="4">
        <f>(O39+O40)/(P36*COS(RADIANS(M45)))</f>
        <v>4179.4253408812074</v>
      </c>
      <c r="O48" s="4"/>
      <c r="P48" s="4"/>
      <c r="Q48" s="50" t="s">
        <v>30</v>
      </c>
      <c r="R48" s="10"/>
    </row>
    <row r="49" spans="1:18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51"/>
      <c r="L49" s="51"/>
      <c r="M49" s="49"/>
      <c r="N49" s="4"/>
      <c r="O49" s="4"/>
      <c r="P49" s="4"/>
      <c r="Q49" s="50"/>
      <c r="R49" s="10"/>
    </row>
    <row r="50" spans="1:18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51"/>
      <c r="L50" s="51"/>
      <c r="M50" s="49"/>
      <c r="N50" s="4"/>
      <c r="O50" s="4"/>
      <c r="P50" s="4"/>
      <c r="Q50" s="50"/>
      <c r="R50" s="10"/>
    </row>
    <row r="51" spans="1:18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8"/>
      <c r="L51" s="8"/>
      <c r="M51" s="8"/>
      <c r="N51" s="8"/>
      <c r="O51" s="8"/>
      <c r="P51" s="8"/>
      <c r="Q51" s="8"/>
      <c r="R51" s="10"/>
    </row>
    <row r="52" spans="1:18" ht="1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42" t="s">
        <v>38</v>
      </c>
      <c r="L52" s="42"/>
      <c r="M52" s="42"/>
      <c r="N52" s="47" t="s">
        <v>29</v>
      </c>
      <c r="O52" s="47"/>
      <c r="P52" s="17">
        <f>D39</f>
        <v>2910.6000000000004</v>
      </c>
      <c r="Q52" s="19" t="s">
        <v>30</v>
      </c>
      <c r="R52" s="10"/>
    </row>
    <row r="53" spans="1:18" ht="14.25" customHeight="1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42"/>
      <c r="L53" s="42"/>
      <c r="M53" s="42"/>
      <c r="N53" s="52" t="s">
        <v>37</v>
      </c>
      <c r="O53" s="52"/>
      <c r="P53" s="17">
        <v>0</v>
      </c>
      <c r="Q53" s="19" t="s">
        <v>30</v>
      </c>
      <c r="R53" s="10"/>
    </row>
    <row r="54" spans="1:18" ht="14.25" customHeight="1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26"/>
      <c r="L54" s="22" t="s">
        <v>42</v>
      </c>
      <c r="M54" s="22"/>
      <c r="N54" s="22"/>
      <c r="O54" s="6">
        <v>2</v>
      </c>
      <c r="P54" s="6"/>
      <c r="Q54" s="9"/>
      <c r="R54" s="10"/>
    </row>
    <row r="55" spans="1:18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53" t="s">
        <v>39</v>
      </c>
      <c r="L55" s="53"/>
      <c r="M55" s="53"/>
      <c r="N55" s="53"/>
      <c r="O55" s="53"/>
      <c r="P55" s="53"/>
      <c r="Q55" s="53"/>
      <c r="R55" s="10"/>
    </row>
    <row r="56" spans="1:18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53"/>
      <c r="L56" s="53"/>
      <c r="M56" s="53"/>
      <c r="N56" s="53"/>
      <c r="O56" s="53"/>
      <c r="P56" s="53"/>
      <c r="Q56" s="53"/>
      <c r="R56" s="10"/>
    </row>
    <row r="57" spans="1:18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51" t="s">
        <v>32</v>
      </c>
      <c r="L57" s="51"/>
      <c r="M57" s="49" t="s">
        <v>33</v>
      </c>
      <c r="N57" s="4">
        <f>(P52+P53)*(1-(1/O54))</f>
        <v>1455.3000000000002</v>
      </c>
      <c r="O57" s="4"/>
      <c r="P57" s="4"/>
      <c r="Q57" s="50" t="s">
        <v>30</v>
      </c>
      <c r="R57" s="10"/>
    </row>
    <row r="58" spans="1:18" ht="14.25" customHeight="1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51"/>
      <c r="L58" s="51"/>
      <c r="M58" s="49"/>
      <c r="N58" s="4"/>
      <c r="O58" s="4"/>
      <c r="P58" s="4"/>
      <c r="Q58" s="50"/>
      <c r="R58" s="10"/>
    </row>
    <row r="59" spans="1:18" ht="14.25" customHeight="1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51"/>
      <c r="L59" s="51"/>
      <c r="M59" s="49"/>
      <c r="N59" s="4"/>
      <c r="O59" s="4"/>
      <c r="P59" s="4"/>
      <c r="Q59" s="50"/>
      <c r="R59" s="10"/>
    </row>
    <row r="60" spans="1:18" ht="14.25" customHeight="1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</row>
    <row r="66" spans="6:15" ht="15.75" customHeight="1"/>
    <row r="68" spans="6:15" ht="14.25" customHeight="1">
      <c r="F68" s="25"/>
      <c r="G68" s="33"/>
      <c r="H68" s="33"/>
      <c r="I68" s="34"/>
      <c r="J68" s="35"/>
      <c r="K68" s="36"/>
      <c r="L68" s="37"/>
      <c r="M68" s="38"/>
      <c r="N68" s="38"/>
      <c r="O68" s="25"/>
    </row>
    <row r="69" spans="6:15">
      <c r="F69" s="25"/>
      <c r="G69" s="25"/>
      <c r="H69" s="25"/>
      <c r="I69" s="25"/>
      <c r="J69" s="25"/>
      <c r="K69" s="25"/>
      <c r="L69" s="25"/>
      <c r="M69" s="25"/>
      <c r="N69" s="25"/>
      <c r="O69" s="25"/>
    </row>
  </sheetData>
  <mergeCells count="94">
    <mergeCell ref="N57:P59"/>
    <mergeCell ref="Q57:Q59"/>
    <mergeCell ref="O54:P54"/>
    <mergeCell ref="L54:N54"/>
    <mergeCell ref="K55:Q56"/>
    <mergeCell ref="Q48:Q50"/>
    <mergeCell ref="K52:M53"/>
    <mergeCell ref="N52:O52"/>
    <mergeCell ref="N53:O53"/>
    <mergeCell ref="K36:L40"/>
    <mergeCell ref="M40:N40"/>
    <mergeCell ref="O40:P40"/>
    <mergeCell ref="K42:Q43"/>
    <mergeCell ref="K45:L46"/>
    <mergeCell ref="M45:Q46"/>
    <mergeCell ref="K48:L50"/>
    <mergeCell ref="M48:M50"/>
    <mergeCell ref="N48:P50"/>
    <mergeCell ref="K34:L35"/>
    <mergeCell ref="M34:Q35"/>
    <mergeCell ref="M36:O36"/>
    <mergeCell ref="P36:Q36"/>
    <mergeCell ref="M37:M38"/>
    <mergeCell ref="O37:P37"/>
    <mergeCell ref="O38:P38"/>
    <mergeCell ref="M39:N39"/>
    <mergeCell ref="O39:P39"/>
    <mergeCell ref="O22:P22"/>
    <mergeCell ref="K24:Q25"/>
    <mergeCell ref="K27:L28"/>
    <mergeCell ref="M27:Q28"/>
    <mergeCell ref="K30:L32"/>
    <mergeCell ref="M30:M32"/>
    <mergeCell ref="Q30:Q32"/>
    <mergeCell ref="N30:P32"/>
    <mergeCell ref="K7:Q15"/>
    <mergeCell ref="K17:L18"/>
    <mergeCell ref="M17:Q18"/>
    <mergeCell ref="K19:L22"/>
    <mergeCell ref="M19:O19"/>
    <mergeCell ref="M20:M21"/>
    <mergeCell ref="P19:Q19"/>
    <mergeCell ref="O20:P20"/>
    <mergeCell ref="O21:P21"/>
    <mergeCell ref="M22:N22"/>
    <mergeCell ref="B39:C40"/>
    <mergeCell ref="B41:C42"/>
    <mergeCell ref="D37:H38"/>
    <mergeCell ref="D39:H40"/>
    <mergeCell ref="D41:D42"/>
    <mergeCell ref="E41:H42"/>
    <mergeCell ref="B29:H30"/>
    <mergeCell ref="B31:H32"/>
    <mergeCell ref="B33:H33"/>
    <mergeCell ref="B36:H36"/>
    <mergeCell ref="B37:C38"/>
    <mergeCell ref="B26:D26"/>
    <mergeCell ref="B27:D27"/>
    <mergeCell ref="B28:D28"/>
    <mergeCell ref="G28:H28"/>
    <mergeCell ref="G27:H27"/>
    <mergeCell ref="G26:H26"/>
    <mergeCell ref="E26:F26"/>
    <mergeCell ref="E27:F27"/>
    <mergeCell ref="E28:F28"/>
    <mergeCell ref="G19:H19"/>
    <mergeCell ref="G20:H20"/>
    <mergeCell ref="G21:H21"/>
    <mergeCell ref="G22:H22"/>
    <mergeCell ref="G23:H23"/>
    <mergeCell ref="G24:H25"/>
    <mergeCell ref="B24:D25"/>
    <mergeCell ref="B23:D23"/>
    <mergeCell ref="E23:F23"/>
    <mergeCell ref="E24:F25"/>
    <mergeCell ref="B16:H16"/>
    <mergeCell ref="B17:C22"/>
    <mergeCell ref="E17:F17"/>
    <mergeCell ref="E18:F18"/>
    <mergeCell ref="E19:F19"/>
    <mergeCell ref="E20:F20"/>
    <mergeCell ref="E21:F21"/>
    <mergeCell ref="E22:F22"/>
    <mergeCell ref="G17:H17"/>
    <mergeCell ref="G18:H18"/>
    <mergeCell ref="A1:R3"/>
    <mergeCell ref="B4:H6"/>
    <mergeCell ref="K4:Q6"/>
    <mergeCell ref="I4:J45"/>
    <mergeCell ref="C7:G15"/>
    <mergeCell ref="B7:B15"/>
    <mergeCell ref="H7:H15"/>
    <mergeCell ref="K57:L59"/>
    <mergeCell ref="M57:M59"/>
  </mergeCells>
  <pageMargins left="0.7" right="0.7" top="0.75" bottom="0.75" header="0.3" footer="0.3"/>
  <pageSetup paperSize="9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2016-02-10T03:00:33Z</dcterms:modified>
</cp:coreProperties>
</file>